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OCNAFS01\US_Corp_Marketing\The Marketing Team\Luke Marta Nick\Social Media Accounts\2020 Stats Report\Final Copies for Employees\"/>
    </mc:Choice>
  </mc:AlternateContent>
  <xr:revisionPtr revIDLastSave="0" documentId="8_{E7EEF1F2-584C-48F4-B5C3-81DBC1AC3474}" xr6:coauthVersionLast="44" xr6:coauthVersionMax="44" xr10:uidLastSave="{00000000-0000-0000-0000-000000000000}"/>
  <bookViews>
    <workbookView xWindow="-108" yWindow="-108" windowWidth="23256" windowHeight="14016" xr2:uid="{CC57B327-EC2A-4716-9CEE-48F054CB6B01}"/>
  </bookViews>
  <sheets>
    <sheet name="Facebook KPI's" sheetId="6" r:id="rId1"/>
    <sheet name="Instagram KPI's " sheetId="2" r:id="rId2"/>
    <sheet name="Twitter KPI's" sheetId="7" r:id="rId3"/>
    <sheet name="LinkedIn" sheetId="12" r:id="rId4"/>
    <sheet name="YouTube" sheetId="4" r:id="rId5"/>
    <sheet name="GS Instagram - 2020" sheetId="8" state="hidden" r:id="rId6"/>
    <sheet name="WBC Instagram - 2020  Modified" sheetId="11" state="hidden" r:id="rId7"/>
    <sheet name="Facebook Post - Enagement" sheetId="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6" l="1"/>
  <c r="M24" i="4" l="1"/>
  <c r="F24" i="4"/>
  <c r="D24" i="4"/>
  <c r="E24" i="4"/>
  <c r="G24" i="4"/>
  <c r="H24" i="4"/>
  <c r="I24" i="4"/>
  <c r="J24" i="4"/>
  <c r="K24" i="4"/>
  <c r="L24" i="4"/>
  <c r="C24" i="4"/>
  <c r="N32" i="4"/>
  <c r="H32" i="4"/>
  <c r="I32" i="4"/>
  <c r="J32" i="4"/>
  <c r="K32" i="4"/>
  <c r="L32" i="4"/>
  <c r="M32" i="4"/>
  <c r="G32" i="4"/>
  <c r="D32" i="4"/>
  <c r="E32" i="4"/>
  <c r="C32" i="4"/>
  <c r="J41" i="12" l="1"/>
  <c r="J42" i="12"/>
  <c r="J43" i="12"/>
  <c r="J40" i="12"/>
  <c r="F41" i="12"/>
  <c r="F42" i="12"/>
  <c r="F43" i="12"/>
  <c r="F40" i="12"/>
  <c r="H40" i="12"/>
  <c r="I40" i="12"/>
  <c r="H41" i="12"/>
  <c r="I41" i="12"/>
  <c r="H42" i="12"/>
  <c r="I42" i="12"/>
  <c r="H43" i="12"/>
  <c r="I43" i="12"/>
  <c r="G43" i="12"/>
  <c r="G42" i="12"/>
  <c r="G41" i="12"/>
  <c r="G40" i="12"/>
  <c r="D40" i="12"/>
  <c r="E40" i="12"/>
  <c r="D41" i="12"/>
  <c r="E41" i="12"/>
  <c r="D42" i="12"/>
  <c r="E42" i="12"/>
  <c r="D43" i="12"/>
  <c r="E43" i="12"/>
  <c r="C40" i="12"/>
  <c r="C41" i="12"/>
  <c r="C42" i="12"/>
  <c r="C43" i="12"/>
  <c r="B40" i="12"/>
  <c r="B43" i="12"/>
  <c r="B42" i="12"/>
  <c r="B41" i="12"/>
  <c r="E16" i="12"/>
  <c r="F17" i="12"/>
  <c r="F20" i="12"/>
  <c r="F19" i="12"/>
  <c r="F18" i="12"/>
  <c r="J20" i="12"/>
  <c r="J18" i="12"/>
  <c r="J19" i="12"/>
  <c r="J17" i="12"/>
  <c r="H17" i="12"/>
  <c r="I17" i="12"/>
  <c r="H18" i="12"/>
  <c r="I18" i="12"/>
  <c r="H19" i="12"/>
  <c r="I19" i="12"/>
  <c r="H20" i="12"/>
  <c r="I20" i="12"/>
  <c r="G17" i="12"/>
  <c r="G20" i="12"/>
  <c r="G19" i="12"/>
  <c r="G18" i="12"/>
  <c r="C17" i="12"/>
  <c r="D17" i="12"/>
  <c r="E17" i="12"/>
  <c r="C18" i="12"/>
  <c r="D18" i="12"/>
  <c r="E18" i="12"/>
  <c r="C19" i="12"/>
  <c r="D19" i="12"/>
  <c r="E19" i="12"/>
  <c r="C20" i="12"/>
  <c r="D20" i="12"/>
  <c r="E20" i="12"/>
  <c r="B20" i="12"/>
  <c r="B19" i="12"/>
  <c r="B18" i="12"/>
  <c r="B17" i="12"/>
  <c r="F18" i="2" l="1"/>
  <c r="N47" i="2" l="1"/>
  <c r="N48" i="2"/>
  <c r="N49" i="2"/>
  <c r="N50" i="2"/>
  <c r="O20" i="2"/>
  <c r="O21" i="2"/>
  <c r="O22" i="2"/>
  <c r="O23" i="2"/>
  <c r="N20" i="2"/>
  <c r="N21" i="2"/>
  <c r="N22" i="2"/>
  <c r="N23" i="2"/>
  <c r="N45" i="2"/>
  <c r="O45" i="2"/>
  <c r="O18" i="2"/>
  <c r="N18" i="2"/>
  <c r="M18" i="2"/>
  <c r="E18" i="6" l="1"/>
  <c r="D20" i="6"/>
  <c r="F39" i="12" l="1"/>
  <c r="F16" i="12"/>
  <c r="E39" i="12"/>
  <c r="J39" i="12"/>
  <c r="I39" i="12"/>
  <c r="H39" i="12"/>
  <c r="G39" i="12"/>
  <c r="D39" i="12"/>
  <c r="C39" i="12"/>
  <c r="B39" i="12"/>
  <c r="I16" i="12"/>
  <c r="H16" i="12"/>
  <c r="G16" i="12"/>
  <c r="C16" i="12"/>
  <c r="D16" i="12"/>
  <c r="B16" i="12"/>
  <c r="J16" i="12"/>
  <c r="K53" i="11"/>
  <c r="J53" i="11"/>
  <c r="I53" i="11"/>
  <c r="H53" i="11"/>
  <c r="G53" i="11"/>
  <c r="F53" i="11"/>
  <c r="E53" i="11"/>
  <c r="D53" i="11"/>
  <c r="C53" i="11"/>
  <c r="B53" i="11"/>
  <c r="K48" i="11"/>
  <c r="J48" i="11"/>
  <c r="I48" i="11"/>
  <c r="H48" i="11"/>
  <c r="G48" i="11"/>
  <c r="F48" i="11"/>
  <c r="E48" i="11"/>
  <c r="D48" i="11"/>
  <c r="C48" i="11"/>
  <c r="B48" i="11"/>
  <c r="K45" i="11"/>
  <c r="J45" i="11"/>
  <c r="I45" i="11"/>
  <c r="H45" i="11"/>
  <c r="G45" i="11"/>
  <c r="F45" i="11"/>
  <c r="E45" i="11"/>
  <c r="D45" i="11"/>
  <c r="C45" i="11"/>
  <c r="B45" i="11"/>
  <c r="K42" i="11"/>
  <c r="J42" i="11"/>
  <c r="I42" i="11"/>
  <c r="H42" i="11"/>
  <c r="G42" i="11"/>
  <c r="F42" i="11"/>
  <c r="E42" i="11"/>
  <c r="D42" i="11"/>
  <c r="C42" i="11"/>
  <c r="B42" i="11"/>
  <c r="K39" i="11"/>
  <c r="J39" i="11"/>
  <c r="I39" i="11"/>
  <c r="H39" i="11"/>
  <c r="G39" i="11"/>
  <c r="F39" i="11"/>
  <c r="E39" i="11"/>
  <c r="D39" i="11"/>
  <c r="C39" i="11"/>
  <c r="B39" i="11"/>
  <c r="K34" i="11"/>
  <c r="J34" i="11"/>
  <c r="I34" i="11"/>
  <c r="H34" i="11"/>
  <c r="G34" i="11"/>
  <c r="F34" i="11"/>
  <c r="E34" i="11"/>
  <c r="D34" i="11"/>
  <c r="C34" i="11"/>
  <c r="B34" i="11"/>
  <c r="K27" i="11"/>
  <c r="J27" i="11"/>
  <c r="I27" i="11"/>
  <c r="H27" i="11"/>
  <c r="G27" i="11"/>
  <c r="F27" i="11"/>
  <c r="E27" i="11"/>
  <c r="D27" i="11"/>
  <c r="C27" i="11"/>
  <c r="B27" i="11"/>
  <c r="K17" i="11"/>
  <c r="J17" i="11"/>
  <c r="I17" i="11"/>
  <c r="H17" i="11"/>
  <c r="G17" i="11"/>
  <c r="F17" i="11"/>
  <c r="E17" i="11"/>
  <c r="D17" i="11"/>
  <c r="C17" i="11"/>
  <c r="B17" i="11"/>
  <c r="K9" i="11"/>
  <c r="J9" i="11"/>
  <c r="I9" i="11"/>
  <c r="H9" i="11"/>
  <c r="G9" i="11"/>
  <c r="F9" i="11"/>
  <c r="E9" i="11"/>
  <c r="D9" i="11"/>
  <c r="C9" i="11"/>
  <c r="B9" i="11"/>
  <c r="N23" i="4" l="1"/>
  <c r="M23" i="4"/>
  <c r="H23" i="4"/>
  <c r="I23" i="4"/>
  <c r="J23" i="4"/>
  <c r="K23" i="4"/>
  <c r="L23" i="4"/>
  <c r="G23" i="4"/>
  <c r="D23" i="4"/>
  <c r="E23" i="4"/>
  <c r="C23" i="4"/>
  <c r="O50" i="2"/>
  <c r="M50" i="2"/>
  <c r="L50" i="2"/>
  <c r="K50" i="2"/>
  <c r="J50" i="2"/>
  <c r="I50" i="2"/>
  <c r="H50" i="2"/>
  <c r="G50" i="2"/>
  <c r="F50" i="2"/>
  <c r="E50" i="2"/>
  <c r="D50" i="2"/>
  <c r="C50" i="2"/>
  <c r="B50" i="2"/>
  <c r="O49" i="2"/>
  <c r="M49" i="2"/>
  <c r="L49" i="2"/>
  <c r="K49" i="2"/>
  <c r="J49" i="2"/>
  <c r="I49" i="2"/>
  <c r="H49" i="2"/>
  <c r="G49" i="2"/>
  <c r="F49" i="2"/>
  <c r="E49" i="2"/>
  <c r="D49" i="2"/>
  <c r="C49" i="2"/>
  <c r="B49" i="2"/>
  <c r="O48" i="2"/>
  <c r="M48" i="2"/>
  <c r="L48" i="2"/>
  <c r="K48" i="2"/>
  <c r="J48" i="2"/>
  <c r="I48" i="2"/>
  <c r="H48" i="2"/>
  <c r="G48" i="2"/>
  <c r="F48" i="2"/>
  <c r="E48" i="2"/>
  <c r="D48" i="2"/>
  <c r="C48" i="2"/>
  <c r="B48" i="2"/>
  <c r="O47" i="2"/>
  <c r="M47" i="2"/>
  <c r="L47" i="2"/>
  <c r="K47" i="2"/>
  <c r="J47" i="2"/>
  <c r="I47" i="2"/>
  <c r="H47" i="2"/>
  <c r="G47" i="2"/>
  <c r="F47" i="2"/>
  <c r="E47" i="2"/>
  <c r="D47" i="2"/>
  <c r="C47" i="2"/>
  <c r="B47" i="2"/>
  <c r="M45" i="2"/>
  <c r="L45" i="2"/>
  <c r="K45" i="2"/>
  <c r="J45" i="2"/>
  <c r="I45" i="2"/>
  <c r="H45" i="2"/>
  <c r="G45" i="2"/>
  <c r="F45" i="2"/>
  <c r="E45" i="2"/>
  <c r="D45" i="2"/>
  <c r="C45" i="2"/>
  <c r="B45" i="2"/>
  <c r="G22" i="2"/>
  <c r="H23" i="2"/>
  <c r="H22" i="2"/>
  <c r="F21" i="2"/>
  <c r="G21" i="2"/>
  <c r="H21" i="2"/>
  <c r="F22" i="2"/>
  <c r="F23" i="2"/>
  <c r="G23" i="2"/>
  <c r="F20" i="2"/>
  <c r="G20" i="2"/>
  <c r="H20" i="2"/>
  <c r="G18" i="2"/>
  <c r="H18" i="2"/>
  <c r="B18" i="8"/>
  <c r="C178" i="8"/>
  <c r="D178" i="8"/>
  <c r="E178" i="8"/>
  <c r="F178" i="8"/>
  <c r="G178" i="8"/>
  <c r="H178" i="8"/>
  <c r="I178" i="8"/>
  <c r="J178" i="8"/>
  <c r="K178" i="8"/>
  <c r="C165" i="8"/>
  <c r="D165" i="8"/>
  <c r="E165" i="8"/>
  <c r="F165" i="8"/>
  <c r="G165" i="8"/>
  <c r="H165" i="8"/>
  <c r="I165" i="8"/>
  <c r="J165" i="8"/>
  <c r="K165" i="8"/>
  <c r="C152" i="8"/>
  <c r="D152" i="8"/>
  <c r="E152" i="8"/>
  <c r="F152" i="8"/>
  <c r="G152" i="8"/>
  <c r="H152" i="8"/>
  <c r="I152" i="8"/>
  <c r="J152" i="8"/>
  <c r="K152" i="8"/>
  <c r="B178" i="8"/>
  <c r="B165" i="8"/>
  <c r="B152" i="8"/>
  <c r="C138" i="8"/>
  <c r="D138" i="8"/>
  <c r="E138" i="8"/>
  <c r="F138" i="8"/>
  <c r="G138" i="8"/>
  <c r="H138" i="8"/>
  <c r="I138" i="8"/>
  <c r="J138" i="8"/>
  <c r="K138" i="8"/>
  <c r="B138" i="8"/>
  <c r="C123" i="8"/>
  <c r="D123" i="8"/>
  <c r="E123" i="8"/>
  <c r="F123" i="8"/>
  <c r="G123" i="8"/>
  <c r="H123" i="8"/>
  <c r="I123" i="8"/>
  <c r="J123" i="8"/>
  <c r="K123" i="8"/>
  <c r="B123" i="8"/>
  <c r="C111" i="8"/>
  <c r="D111" i="8"/>
  <c r="E111" i="8"/>
  <c r="F111" i="8"/>
  <c r="G111" i="8"/>
  <c r="H111" i="8"/>
  <c r="I111" i="8"/>
  <c r="J111" i="8"/>
  <c r="K111" i="8"/>
  <c r="B111" i="8"/>
  <c r="C96" i="8"/>
  <c r="D96" i="8"/>
  <c r="E96" i="8"/>
  <c r="F96" i="8"/>
  <c r="G96" i="8"/>
  <c r="H96" i="8"/>
  <c r="I96" i="8"/>
  <c r="J96" i="8"/>
  <c r="K96" i="8"/>
  <c r="B96" i="8"/>
  <c r="C83" i="8"/>
  <c r="D83" i="8"/>
  <c r="E83" i="8"/>
  <c r="F83" i="8"/>
  <c r="G83" i="8"/>
  <c r="H83" i="8"/>
  <c r="I83" i="8"/>
  <c r="J83" i="8"/>
  <c r="K83" i="8"/>
  <c r="B83" i="8"/>
  <c r="C69" i="8"/>
  <c r="D69" i="8"/>
  <c r="E69" i="8"/>
  <c r="F69" i="8"/>
  <c r="G69" i="8"/>
  <c r="H69" i="8"/>
  <c r="I69" i="8"/>
  <c r="J69" i="8"/>
  <c r="K69" i="8"/>
  <c r="B69" i="8"/>
  <c r="C54" i="8"/>
  <c r="B54" i="8"/>
  <c r="D54" i="8"/>
  <c r="E54" i="8"/>
  <c r="F54" i="8"/>
  <c r="G54" i="8"/>
  <c r="H54" i="8"/>
  <c r="I54" i="8"/>
  <c r="J54" i="8"/>
  <c r="K54" i="8"/>
  <c r="C37" i="8"/>
  <c r="D37" i="8"/>
  <c r="E37" i="8"/>
  <c r="F37" i="8"/>
  <c r="G37" i="8"/>
  <c r="H37" i="8"/>
  <c r="I37" i="8"/>
  <c r="J37" i="8"/>
  <c r="K37" i="8"/>
  <c r="B37" i="8"/>
  <c r="C18" i="8"/>
  <c r="D18" i="8"/>
  <c r="E18" i="8"/>
  <c r="F18" i="8"/>
  <c r="G18" i="8"/>
  <c r="H18" i="8"/>
  <c r="I18" i="8"/>
  <c r="J18" i="8"/>
  <c r="K18" i="8"/>
  <c r="M23" i="2" l="1"/>
  <c r="L23" i="2"/>
  <c r="K23" i="2"/>
  <c r="J23" i="2"/>
  <c r="I23" i="2"/>
  <c r="E23" i="2"/>
  <c r="D23" i="2"/>
  <c r="C23" i="2"/>
  <c r="B23" i="2"/>
  <c r="M22" i="2"/>
  <c r="L22" i="2"/>
  <c r="K22" i="2"/>
  <c r="J22" i="2"/>
  <c r="I22" i="2"/>
  <c r="E22" i="2"/>
  <c r="D22" i="2"/>
  <c r="C22" i="2"/>
  <c r="B22" i="2"/>
  <c r="M21" i="2"/>
  <c r="L21" i="2"/>
  <c r="K21" i="2"/>
  <c r="J21" i="2"/>
  <c r="I21" i="2"/>
  <c r="E21" i="2"/>
  <c r="D21" i="2"/>
  <c r="C21" i="2"/>
  <c r="B21" i="2"/>
  <c r="M20" i="2"/>
  <c r="L20" i="2"/>
  <c r="K20" i="2"/>
  <c r="J20" i="2"/>
  <c r="I20" i="2"/>
  <c r="E20" i="2"/>
  <c r="D20" i="2"/>
  <c r="C20" i="2"/>
  <c r="B20" i="2"/>
  <c r="L18" i="2"/>
  <c r="K18" i="2"/>
  <c r="J18" i="2"/>
  <c r="I18" i="2"/>
  <c r="E18" i="2"/>
  <c r="D18" i="2"/>
  <c r="C18" i="2"/>
  <c r="B18" i="2"/>
  <c r="P47" i="6"/>
  <c r="Q47" i="6"/>
  <c r="R47" i="6"/>
  <c r="P48" i="6"/>
  <c r="Q48" i="6"/>
  <c r="R48" i="6"/>
  <c r="P49" i="6"/>
  <c r="Q49" i="6"/>
  <c r="R49" i="6"/>
  <c r="O49" i="6"/>
  <c r="P50" i="6"/>
  <c r="Q50" i="6"/>
  <c r="R50" i="6"/>
  <c r="O50" i="6"/>
  <c r="P45" i="6"/>
  <c r="Q45" i="6"/>
  <c r="R45" i="6"/>
  <c r="O45" i="6"/>
  <c r="P23" i="6" l="1"/>
  <c r="P22" i="6"/>
  <c r="P21" i="6"/>
  <c r="P20" i="6"/>
  <c r="Q20" i="6"/>
  <c r="R20" i="6"/>
  <c r="Q21" i="6"/>
  <c r="R21" i="6"/>
  <c r="Q22" i="6"/>
  <c r="R22" i="6"/>
  <c r="Q23" i="6"/>
  <c r="R23" i="6"/>
  <c r="P18" i="6"/>
  <c r="Q18" i="6"/>
  <c r="R18" i="6"/>
  <c r="C20" i="6" l="1"/>
  <c r="E20" i="6"/>
  <c r="F20" i="6"/>
  <c r="G20" i="6"/>
  <c r="H20" i="6"/>
  <c r="I20" i="6"/>
  <c r="J20" i="6"/>
  <c r="K20" i="6"/>
  <c r="L20" i="6"/>
  <c r="M20" i="6"/>
  <c r="N20" i="6"/>
  <c r="O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B21" i="6"/>
  <c r="B23" i="6"/>
  <c r="B22" i="6"/>
  <c r="B48" i="6"/>
  <c r="D48" i="6"/>
  <c r="C48" i="6"/>
  <c r="E48" i="6"/>
  <c r="F48" i="6"/>
  <c r="G48" i="6"/>
  <c r="H48" i="6"/>
  <c r="I48" i="6"/>
  <c r="J48" i="6"/>
  <c r="K48" i="6"/>
  <c r="L48" i="6"/>
  <c r="M48" i="6"/>
  <c r="N48" i="6"/>
  <c r="O48" i="6"/>
  <c r="C49" i="6"/>
  <c r="D49" i="6"/>
  <c r="E49" i="6"/>
  <c r="F49" i="6"/>
  <c r="G49" i="6"/>
  <c r="H49" i="6"/>
  <c r="I49" i="6"/>
  <c r="J49" i="6"/>
  <c r="K49" i="6"/>
  <c r="L49" i="6"/>
  <c r="M49" i="6"/>
  <c r="N49" i="6"/>
  <c r="C50" i="6"/>
  <c r="D50" i="6"/>
  <c r="E50" i="6"/>
  <c r="F50" i="6"/>
  <c r="G50" i="6"/>
  <c r="H50" i="6"/>
  <c r="I50" i="6"/>
  <c r="J50" i="6"/>
  <c r="K50" i="6"/>
  <c r="L50" i="6"/>
  <c r="M50" i="6"/>
  <c r="N50" i="6"/>
  <c r="B47" i="6"/>
  <c r="B50" i="6"/>
  <c r="B49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N45" i="6"/>
  <c r="M45" i="6"/>
  <c r="L45" i="6"/>
  <c r="K45" i="6"/>
  <c r="J45" i="6"/>
  <c r="H45" i="6"/>
  <c r="G45" i="6"/>
  <c r="F45" i="6"/>
  <c r="E45" i="6"/>
  <c r="D45" i="6"/>
  <c r="C45" i="6"/>
  <c r="B45" i="6"/>
  <c r="B20" i="6"/>
  <c r="C18" i="6"/>
  <c r="D18" i="6"/>
  <c r="F18" i="6"/>
  <c r="G18" i="6"/>
  <c r="H18" i="6"/>
  <c r="I18" i="6"/>
  <c r="J18" i="6"/>
  <c r="K18" i="6"/>
  <c r="L18" i="6"/>
  <c r="M18" i="6"/>
  <c r="N18" i="6"/>
  <c r="O18" i="6"/>
  <c r="B18" i="6"/>
  <c r="H20" i="7" l="1"/>
  <c r="F17" i="7"/>
  <c r="G17" i="7"/>
  <c r="H17" i="7"/>
  <c r="I17" i="7"/>
  <c r="J17" i="7"/>
  <c r="E17" i="7"/>
  <c r="C17" i="7"/>
  <c r="D17" i="7"/>
  <c r="B17" i="7"/>
  <c r="H31" i="1" l="1"/>
  <c r="H26" i="1"/>
  <c r="H27" i="1"/>
  <c r="H28" i="1"/>
  <c r="H29" i="1"/>
  <c r="H30" i="1"/>
  <c r="H32" i="1"/>
  <c r="H33" i="1"/>
  <c r="H34" i="1"/>
  <c r="H35" i="1"/>
  <c r="H36" i="1"/>
  <c r="H37" i="1"/>
  <c r="H24" i="1"/>
  <c r="H22" i="1"/>
  <c r="H18" i="1"/>
  <c r="H14" i="1"/>
  <c r="H21" i="1"/>
  <c r="H23" i="1"/>
  <c r="H8" i="1"/>
  <c r="H3" i="1"/>
  <c r="H9" i="1"/>
  <c r="H10" i="1"/>
  <c r="H11" i="1"/>
  <c r="H12" i="1"/>
  <c r="H13" i="1"/>
  <c r="H15" i="1"/>
  <c r="H16" i="1"/>
  <c r="H17" i="1"/>
  <c r="H19" i="1"/>
  <c r="H20" i="1"/>
  <c r="H25" i="1"/>
  <c r="I4" i="1"/>
  <c r="H4" i="1" s="1"/>
  <c r="I5" i="1"/>
  <c r="H5" i="1" s="1"/>
  <c r="I6" i="1"/>
  <c r="H6" i="1" s="1"/>
  <c r="I7" i="1"/>
  <c r="H7" i="1" s="1"/>
  <c r="I3" i="1"/>
</calcChain>
</file>

<file path=xl/sharedStrings.xml><?xml version="1.0" encoding="utf-8"?>
<sst xmlns="http://schemas.openxmlformats.org/spreadsheetml/2006/main" count="820" uniqueCount="249">
  <si>
    <t>Post</t>
  </si>
  <si>
    <t>Type</t>
  </si>
  <si>
    <t>Reach</t>
  </si>
  <si>
    <t>Likes</t>
  </si>
  <si>
    <t>Shares</t>
  </si>
  <si>
    <t>Graphic</t>
  </si>
  <si>
    <t>Graphic Photo</t>
  </si>
  <si>
    <t>Photo</t>
  </si>
  <si>
    <t>Love</t>
  </si>
  <si>
    <t>Wow</t>
  </si>
  <si>
    <t>Angry</t>
  </si>
  <si>
    <t>Sad</t>
  </si>
  <si>
    <t>Care</t>
  </si>
  <si>
    <t xml:space="preserve">Comments </t>
  </si>
  <si>
    <t>Post Clicks</t>
  </si>
  <si>
    <t>Total Reactions</t>
  </si>
  <si>
    <t>2020 Facebook Posts With A Reach Of 2,000 Or More Users</t>
  </si>
  <si>
    <t>Architect Spotlight (Jan 6)</t>
  </si>
  <si>
    <t>Happy New Year (Jan 1)</t>
  </si>
  <si>
    <t>Calendar Promo (Jan 2)</t>
  </si>
  <si>
    <t>Masonry Work - Front Porch (Jan 7)</t>
  </si>
  <si>
    <t>Total Enagement (Total_Reactions+Post_Clicks)</t>
  </si>
  <si>
    <t>Video</t>
  </si>
  <si>
    <t>Estimated*</t>
  </si>
  <si>
    <t>Foyer Inspiration (Jan 16)</t>
  </si>
  <si>
    <t>Brick Type Featured</t>
  </si>
  <si>
    <t xml:space="preserve">Thin Brick </t>
  </si>
  <si>
    <t>Peppermill</t>
  </si>
  <si>
    <t>Ironworks</t>
  </si>
  <si>
    <t>Thin Brick</t>
  </si>
  <si>
    <t>Unknown</t>
  </si>
  <si>
    <t>-</t>
  </si>
  <si>
    <t>Face Brick</t>
  </si>
  <si>
    <t>Bradford Hall Tudor</t>
  </si>
  <si>
    <t>Brick/Stone Color Featured</t>
  </si>
  <si>
    <t>2nd Brick/Stone Color Featured</t>
  </si>
  <si>
    <t>Coal KT</t>
  </si>
  <si>
    <t>Adair Studio</t>
  </si>
  <si>
    <t xml:space="preserve">Stillwater </t>
  </si>
  <si>
    <t>Everest Gray Tudor</t>
  </si>
  <si>
    <t>Charles - BIA Chair (Jan 17)</t>
  </si>
  <si>
    <t>Dream Home - Craftsman Edition (Jan 10)</t>
  </si>
  <si>
    <t>Brick Is Here (Jan 25)</t>
  </si>
  <si>
    <t>Winter Haven</t>
  </si>
  <si>
    <t>Black Brick (Feb 4)</t>
  </si>
  <si>
    <t>Coal</t>
  </si>
  <si>
    <t>University of Alabama (Feb 25)</t>
  </si>
  <si>
    <t>Cayuga Mudbox Smooth</t>
  </si>
  <si>
    <t>Starbucks (Feb 27)</t>
  </si>
  <si>
    <t>Stone</t>
  </si>
  <si>
    <t>Midnight Grey</t>
  </si>
  <si>
    <t>J &amp; J Brick - Showroom (March 6)</t>
  </si>
  <si>
    <t>COVID Update to Customers (March 23)</t>
  </si>
  <si>
    <t>Brick vs Artivicial Stone (April 10)</t>
  </si>
  <si>
    <t>Unknown Data</t>
  </si>
  <si>
    <t>Brick his Here (April 15)</t>
  </si>
  <si>
    <t>Grand Bay</t>
  </si>
  <si>
    <t>Modern Farmhouse (April 17)</t>
  </si>
  <si>
    <t>White Brick Options (April 28)</t>
  </si>
  <si>
    <t>Thin Brick Floor Design (April 29)</t>
  </si>
  <si>
    <t>Fireplace Kit (May 13)</t>
  </si>
  <si>
    <t>Kit</t>
  </si>
  <si>
    <t>Serenity 150</t>
  </si>
  <si>
    <t>Farmhouse Design (May 20)</t>
  </si>
  <si>
    <t>White Brick House (May 29)</t>
  </si>
  <si>
    <t xml:space="preserve">Face Brick </t>
  </si>
  <si>
    <t>Outdoor Living Kits (June 9)</t>
  </si>
  <si>
    <t>First Katie Kever Feature (July 8)</t>
  </si>
  <si>
    <t>Pro Brick Tip - Straw (July 14)</t>
  </si>
  <si>
    <t xml:space="preserve">White Brick House (July 15) </t>
  </si>
  <si>
    <t>Hiring - 3 Positions (July 23)</t>
  </si>
  <si>
    <t>Corporate Office</t>
  </si>
  <si>
    <t>Thin Brick Floor (Aug 11)</t>
  </si>
  <si>
    <t>Old Louisville Tudor</t>
  </si>
  <si>
    <t>White Brick House (Sep 1)</t>
  </si>
  <si>
    <t>Never Forget (Sep 11)</t>
  </si>
  <si>
    <t>Brick is Here (Sep 25)</t>
  </si>
  <si>
    <t>Its Not Painted (Oct 6)</t>
  </si>
  <si>
    <t>3rd Brick/Stone Color Featured</t>
  </si>
  <si>
    <t>Hiring - 1 Position (Oct 21)</t>
  </si>
  <si>
    <t>CFA New Build (Oct 21)</t>
  </si>
  <si>
    <t>Red Velour</t>
  </si>
  <si>
    <t>Job Application</t>
  </si>
  <si>
    <t>Outdoor Living Kit (Nov 18)</t>
  </si>
  <si>
    <t>Serenity 200</t>
  </si>
  <si>
    <t>Thin Brick Everywhere (Oct 28)</t>
  </si>
  <si>
    <t>Link Clicks</t>
  </si>
  <si>
    <t>Replies</t>
  </si>
  <si>
    <t>Profile Visits</t>
  </si>
  <si>
    <t>Impressions</t>
  </si>
  <si>
    <t>March</t>
  </si>
  <si>
    <t>April</t>
  </si>
  <si>
    <t>May</t>
  </si>
  <si>
    <t>June</t>
  </si>
  <si>
    <t>July</t>
  </si>
  <si>
    <t>Totals</t>
  </si>
  <si>
    <t>2020 YouTube Stats</t>
  </si>
  <si>
    <t>Ranked by Total Views (Jan 1 - Nov 29)</t>
  </si>
  <si>
    <t>Views</t>
  </si>
  <si>
    <t>Designing Your Brick Dream Home - Modern House Edition</t>
  </si>
  <si>
    <t>Designing Your Brick Dream Home - Craftsman Edition</t>
  </si>
  <si>
    <t>Serenity 150 Fireplace</t>
  </si>
  <si>
    <t>Serenity 200 Fireplace</t>
  </si>
  <si>
    <t>Serenity 100 Fireplace</t>
  </si>
  <si>
    <t>Entertainer 75 Fire Pit</t>
  </si>
  <si>
    <t>Old App to Mobile Site Video Guide</t>
  </si>
  <si>
    <t>Gathering 75 Fire Pit</t>
  </si>
  <si>
    <t>Serenity 175 Fireplace</t>
  </si>
  <si>
    <t>Sentinel 100 Mailbox</t>
  </si>
  <si>
    <t>Stacker 150 Woodbox</t>
  </si>
  <si>
    <t>Paladin Garden Column</t>
  </si>
  <si>
    <t>Retreat Garden Bench</t>
  </si>
  <si>
    <t>Stacker 200 Woodbox</t>
  </si>
  <si>
    <t>General Shale Online Shop - How to Shop</t>
  </si>
  <si>
    <t>Dislikes</t>
  </si>
  <si>
    <t>Brick Vs Artificial Stone</t>
  </si>
  <si>
    <t>Brick Vs Fiber Cement</t>
  </si>
  <si>
    <t>Impressions click-through rate (%)</t>
  </si>
  <si>
    <t>Watch time (hours)</t>
  </si>
  <si>
    <t>Subscribers gained</t>
  </si>
  <si>
    <t>Subscribers lost</t>
  </si>
  <si>
    <t>Average view duration</t>
  </si>
  <si>
    <t>Video publish time</t>
  </si>
  <si>
    <t>Month</t>
  </si>
  <si>
    <t>#Followers Gained</t>
  </si>
  <si>
    <t># Posts</t>
  </si>
  <si>
    <t>Leads/Messages Received</t>
  </si>
  <si>
    <t>Mentions</t>
  </si>
  <si>
    <t>Retweets without Comments</t>
  </si>
  <si>
    <t xml:space="preserve">Twitter - General Shale </t>
  </si>
  <si>
    <t>Facebook - General Shale</t>
  </si>
  <si>
    <t>1 Message - Carson Greif on Gate Precast Company</t>
  </si>
  <si>
    <t>1 Message - Lead turned cold</t>
  </si>
  <si>
    <t>1 Message -Potential Warranty Issue - Forwarded Along</t>
  </si>
  <si>
    <t>Impressions by Thousand</t>
  </si>
  <si>
    <t xml:space="preserve">Total Post Engagement </t>
  </si>
  <si>
    <t>Avg. of 18 Posts / Month</t>
  </si>
  <si>
    <t># Likes Gained</t>
  </si>
  <si>
    <t>Reach of Page Posts</t>
  </si>
  <si>
    <t>Daily: The number of times any content from your Page or about your Page entered a person's screen. This includes posts, stories, check-ins, ads, social information from people who interact with your Page and more. (Total Count)</t>
  </si>
  <si>
    <t>Daily: The number of people who had any of your Page's posts enter their screen. Posts include statuses, photos, links, videos and more. (Unique Users)</t>
  </si>
  <si>
    <t>Likes Gained: The total number of people who have liked your Page. (Unique Users)</t>
  </si>
  <si>
    <t>Followers Gained: The total number of people who have Followed your Page. (Unique Users)</t>
  </si>
  <si>
    <t>Enaged Users</t>
  </si>
  <si>
    <t>Total Post Engagements</t>
  </si>
  <si>
    <t>Daily: The number of times people have engaged with your posts through like, comments and shares and more.</t>
  </si>
  <si>
    <t>Daily: The number of people who engaged with your Page. Engagement includes any click or story created. (Unique Users)</t>
  </si>
  <si>
    <t>Like Reactions</t>
  </si>
  <si>
    <t>Love Reactions</t>
  </si>
  <si>
    <t>Anger Reactions</t>
  </si>
  <si>
    <t>HaHa Reactions</t>
  </si>
  <si>
    <t>Sorry Reactions</t>
  </si>
  <si>
    <t>WOW Reactions</t>
  </si>
  <si>
    <t>Total Unique Video Views</t>
  </si>
  <si>
    <t>Total Video Repeats</t>
  </si>
  <si>
    <t>Daily: Metric showing videos played for unique people for more than 3 seconds aggregated at the page level (Unique Users)</t>
  </si>
  <si>
    <t>Daily: Number of times the video has been seen outside the first play (Total Count)</t>
  </si>
  <si>
    <t>TOTALS</t>
  </si>
  <si>
    <t>Q1</t>
  </si>
  <si>
    <t>Q2</t>
  </si>
  <si>
    <t>Q3</t>
  </si>
  <si>
    <t>Q4</t>
  </si>
  <si>
    <t>Facebook - Watsontown Brick Company</t>
  </si>
  <si>
    <t>Messages</t>
  </si>
  <si>
    <t>Leads</t>
  </si>
  <si>
    <t>Questions</t>
  </si>
  <si>
    <t>Requests for Photos or other company related products/issues</t>
  </si>
  <si>
    <t>Questions that led to either purchasing a product or contact information sent to a sales representative</t>
  </si>
  <si>
    <t xml:space="preserve">Total Number of Messages. Evertything from Sponsorships, Invites, Questions, Leads, Complaints, etc. </t>
  </si>
  <si>
    <t>1 Lead to Sale Confirmed (Requested Brick Photos in February, said they were putting it on their new home in April (GrandBay)) , 1 Lead to Sale Confirmed (Winterhaven)</t>
  </si>
  <si>
    <t>1 Lead to sale Confirmed (Everest Grey *HUGE House)</t>
  </si>
  <si>
    <t>1 Lead to Sale Confirmed (Winterhaven)</t>
  </si>
  <si>
    <t>1 Lead to Sale Confirmed (Shadow Grey Tudor)</t>
  </si>
  <si>
    <t>1 Lead to Sale Confirmed (Commercial Project), 1 Lead to Sale Confirmed (Snowy Ridge)</t>
  </si>
  <si>
    <t>1 Lead to Sale Confirmed (Builder uses GS Bricks and the customer used Steele Canyon), 1 lead to sale for fireplace kit, 1 Lead to Sale (Winterhaven - Not sure if we seald the deal, but they reached out)</t>
  </si>
  <si>
    <t>1 confimred lead to sale: Fort Heritage</t>
  </si>
  <si>
    <t>Instagram - General Shale</t>
  </si>
  <si>
    <t>Total Post Likes</t>
  </si>
  <si>
    <t>Total Post Comments</t>
  </si>
  <si>
    <t>Post Likes</t>
  </si>
  <si>
    <t>Post Comments</t>
  </si>
  <si>
    <t>Post Impressions</t>
  </si>
  <si>
    <t>Post Reach</t>
  </si>
  <si>
    <t>Website Clicks</t>
  </si>
  <si>
    <t>Post Saves</t>
  </si>
  <si>
    <t>Number of Unique Users Who Saw The Post</t>
  </si>
  <si>
    <t>Total Number of Times The Post Was Seen</t>
  </si>
  <si>
    <t>Number of Profile Visits From Posts</t>
  </si>
  <si>
    <t>Website Click Leads Generated By Posts</t>
  </si>
  <si>
    <t>Total Post Saves</t>
  </si>
  <si>
    <t>Followers Gained</t>
  </si>
  <si>
    <t>Number of Followers Gained From Post</t>
  </si>
  <si>
    <t>Total Video Views</t>
  </si>
  <si>
    <t>Video Views</t>
  </si>
  <si>
    <t>Calls</t>
  </si>
  <si>
    <t>Number Of Calls From Post</t>
  </si>
  <si>
    <t>Jan</t>
  </si>
  <si>
    <t>Feb</t>
  </si>
  <si>
    <t>Aug</t>
  </si>
  <si>
    <t>Sept</t>
  </si>
  <si>
    <t>Oct</t>
  </si>
  <si>
    <t>Nov</t>
  </si>
  <si>
    <t>Dec</t>
  </si>
  <si>
    <t>Total Calls from Profile</t>
  </si>
  <si>
    <t>Total IGTV Video Views</t>
  </si>
  <si>
    <t>Number of Followers Gained From Posts ONLY</t>
  </si>
  <si>
    <t>Collaborations</t>
  </si>
  <si>
    <t>Collab/Influencer Requests</t>
  </si>
  <si>
    <t>Questions about Products or the Company</t>
  </si>
  <si>
    <t>1 Confirmed Lead to Sale (@canemillfarmhouse)</t>
  </si>
  <si>
    <t>Total Messages Received (Includes Story Reactions)</t>
  </si>
  <si>
    <t>Instagram - Watsontown Brick</t>
  </si>
  <si>
    <t>Comments Added</t>
  </si>
  <si>
    <t>Subscribers Gained From Videos</t>
  </si>
  <si>
    <t>Overall Channel Performance 2020</t>
  </si>
  <si>
    <t>Top 5 Videos in 2020 (Most Views)</t>
  </si>
  <si>
    <t>#DIYDays - Thin Brick Floor</t>
  </si>
  <si>
    <t>Why Builders Prefer Brick</t>
  </si>
  <si>
    <t xml:space="preserve">Brick vs Fiber Cement </t>
  </si>
  <si>
    <t>#DIYDays - Thin Brick Backsplash</t>
  </si>
  <si>
    <t>Designing your Brick Dream Home - Farmhouse Edition</t>
  </si>
  <si>
    <t>Sep</t>
  </si>
  <si>
    <t>FEB</t>
  </si>
  <si>
    <t>Mar</t>
  </si>
  <si>
    <t>LinkedIn - General Shale</t>
  </si>
  <si>
    <t>LinkedIn Did Not Track Jan 2020 *This Analytic Feature May Have Been Introduced At This Time For The Platform</t>
  </si>
  <si>
    <t>January</t>
  </si>
  <si>
    <t>February</t>
  </si>
  <si>
    <t>August</t>
  </si>
  <si>
    <t>September</t>
  </si>
  <si>
    <t>October</t>
  </si>
  <si>
    <t>November</t>
  </si>
  <si>
    <t>December</t>
  </si>
  <si>
    <t>Total Followers</t>
  </si>
  <si>
    <t>Videos Views</t>
  </si>
  <si>
    <t>Clicks</t>
  </si>
  <si>
    <t>Click Through Rate (CTR)</t>
  </si>
  <si>
    <t>Comments</t>
  </si>
  <si>
    <t>Engagement Rate</t>
  </si>
  <si>
    <t>LinkedIn - Watsontown Brick</t>
  </si>
  <si>
    <t xml:space="preserve">1 Confirmed Lead To Sale @gettingrightwithit - Look on Insta Profile. </t>
  </si>
  <si>
    <t>1 Confirmed Lead to Sale (Everest Gray) - 1 Confirmed Lead to Sale (thin brick product) - 1 Confirmed Lead to Sale @ovnzk Product Match</t>
  </si>
  <si>
    <t>Clicks (on the content)</t>
  </si>
  <si>
    <t>Click Through Rate (CTR) (Click-Impressions)</t>
  </si>
  <si>
    <t>Engagement Rate (Engagemnets / Impressions)</t>
  </si>
  <si>
    <t>*2020 Video</t>
  </si>
  <si>
    <t xml:space="preserve">2020 Videos Added - Percentage Of Channel Performance </t>
  </si>
  <si>
    <t xml:space="preserve">1 Confirmed Lead to Sale - @tayrolsen - Ironworks </t>
  </si>
  <si>
    <t>Video's Added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</si>
</sst>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</font>
    <font>
      <sz val="12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5E5A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21" fontId="0" fillId="0" borderId="0" xfId="0" applyNumberFormat="1"/>
    <xf numFmtId="15" fontId="0" fillId="0" borderId="0" xfId="0" applyNumberFormat="1"/>
    <xf numFmtId="17" fontId="0" fillId="0" borderId="0" xfId="0" applyNumberForma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4" borderId="0" xfId="0" applyFill="1"/>
    <xf numFmtId="17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5" fillId="0" borderId="10" xfId="0" applyFont="1" applyBorder="1" applyAlignment="1">
      <alignment horizontal="center" vertical="center"/>
    </xf>
    <xf numFmtId="17" fontId="7" fillId="0" borderId="7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0" fillId="0" borderId="10" xfId="0" applyBorder="1"/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17" fontId="5" fillId="0" borderId="20" xfId="0" applyNumberFormat="1" applyFont="1" applyBorder="1" applyAlignment="1">
      <alignment horizontal="center" vertical="center"/>
    </xf>
    <xf numFmtId="0" fontId="6" fillId="0" borderId="0" xfId="0" applyFont="1" applyBorder="1"/>
    <xf numFmtId="0" fontId="0" fillId="0" borderId="21" xfId="0" applyBorder="1"/>
    <xf numFmtId="1" fontId="6" fillId="0" borderId="0" xfId="0" applyNumberFormat="1" applyFont="1" applyBorder="1"/>
    <xf numFmtId="0" fontId="0" fillId="5" borderId="20" xfId="0" applyFill="1" applyBorder="1"/>
    <xf numFmtId="0" fontId="0" fillId="5" borderId="0" xfId="0" applyFill="1" applyBorder="1"/>
    <xf numFmtId="0" fontId="0" fillId="5" borderId="21" xfId="0" applyFill="1" applyBorder="1"/>
    <xf numFmtId="165" fontId="5" fillId="0" borderId="0" xfId="1" applyNumberFormat="1" applyFont="1" applyBorder="1"/>
    <xf numFmtId="0" fontId="5" fillId="0" borderId="20" xfId="0" applyFont="1" applyBorder="1" applyAlignment="1">
      <alignment horizontal="center" vertical="center"/>
    </xf>
    <xf numFmtId="165" fontId="6" fillId="0" borderId="0" xfId="1" applyNumberFormat="1" applyFont="1" applyBorder="1"/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6" fillId="0" borderId="0" xfId="0" applyFont="1" applyFill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5" fontId="5" fillId="0" borderId="21" xfId="1" applyNumberFormat="1" applyFont="1" applyBorder="1"/>
    <xf numFmtId="165" fontId="6" fillId="0" borderId="21" xfId="1" applyNumberFormat="1" applyFont="1" applyBorder="1"/>
    <xf numFmtId="0" fontId="8" fillId="0" borderId="2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3" xfId="0" applyBorder="1"/>
    <xf numFmtId="0" fontId="6" fillId="0" borderId="14" xfId="0" applyFont="1" applyBorder="1"/>
    <xf numFmtId="0" fontId="0" fillId="0" borderId="14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0" xfId="0" applyFill="1" applyBorder="1"/>
    <xf numFmtId="0" fontId="0" fillId="0" borderId="14" xfId="0" applyFill="1" applyBorder="1"/>
    <xf numFmtId="0" fontId="0" fillId="0" borderId="23" xfId="0" applyFill="1" applyBorder="1"/>
    <xf numFmtId="0" fontId="0" fillId="0" borderId="20" xfId="0" applyFill="1" applyBorder="1"/>
    <xf numFmtId="0" fontId="0" fillId="0" borderId="13" xfId="0" applyFill="1" applyBorder="1"/>
    <xf numFmtId="0" fontId="0" fillId="0" borderId="22" xfId="0" applyFill="1" applyBorder="1"/>
    <xf numFmtId="0" fontId="4" fillId="0" borderId="1" xfId="0" applyFont="1" applyBorder="1" applyAlignment="1">
      <alignment horizontal="center" vertical="center"/>
    </xf>
    <xf numFmtId="165" fontId="0" fillId="0" borderId="0" xfId="1" applyNumberFormat="1" applyFont="1" applyBorder="1"/>
    <xf numFmtId="165" fontId="0" fillId="5" borderId="0" xfId="1" applyNumberFormat="1" applyFont="1" applyFill="1" applyBorder="1"/>
    <xf numFmtId="165" fontId="0" fillId="0" borderId="0" xfId="1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0" fillId="0" borderId="1" xfId="0" applyBorder="1"/>
    <xf numFmtId="0" fontId="4" fillId="6" borderId="1" xfId="0" applyFont="1" applyFill="1" applyBorder="1" applyAlignment="1">
      <alignment horizontal="center" vertical="center"/>
    </xf>
    <xf numFmtId="21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5" fontId="0" fillId="0" borderId="1" xfId="0" applyNumberFormat="1" applyBorder="1"/>
    <xf numFmtId="165" fontId="0" fillId="0" borderId="1" xfId="1" applyNumberFormat="1" applyFont="1" applyBorder="1" applyAlignment="1">
      <alignment horizontal="center" vertical="center"/>
    </xf>
    <xf numFmtId="21" fontId="0" fillId="0" borderId="1" xfId="0" applyNumberFormat="1" applyBorder="1"/>
    <xf numFmtId="164" fontId="0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21" fontId="4" fillId="4" borderId="1" xfId="0" applyNumberFormat="1" applyFont="1" applyFill="1" applyBorder="1"/>
    <xf numFmtId="165" fontId="4" fillId="4" borderId="1" xfId="1" applyNumberFormat="1" applyFont="1" applyFill="1" applyBorder="1"/>
    <xf numFmtId="166" fontId="4" fillId="4" borderId="1" xfId="1" applyNumberFormat="1" applyFont="1" applyFill="1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13" xfId="0" applyFont="1" applyBorder="1"/>
    <xf numFmtId="0" fontId="6" fillId="0" borderId="2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0" xfId="0" applyFont="1"/>
    <xf numFmtId="0" fontId="6" fillId="0" borderId="11" xfId="0" applyFont="1" applyBorder="1"/>
    <xf numFmtId="0" fontId="6" fillId="0" borderId="12" xfId="0" applyFont="1" applyBorder="1"/>
    <xf numFmtId="0" fontId="6" fillId="0" borderId="2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Border="1"/>
    <xf numFmtId="43" fontId="0" fillId="0" borderId="1" xfId="1" applyNumberFormat="1" applyFont="1" applyBorder="1" applyAlignment="1">
      <alignment horizontal="center" vertical="center"/>
    </xf>
    <xf numFmtId="43" fontId="4" fillId="4" borderId="1" xfId="1" applyNumberFormat="1" applyFont="1" applyFill="1" applyBorder="1"/>
    <xf numFmtId="43" fontId="0" fillId="0" borderId="0" xfId="0" applyNumberFormat="1"/>
    <xf numFmtId="0" fontId="0" fillId="0" borderId="0" xfId="0" applyAlignment="1"/>
    <xf numFmtId="43" fontId="6" fillId="0" borderId="0" xfId="1" applyNumberFormat="1" applyFont="1" applyBorder="1"/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43" fontId="0" fillId="7" borderId="1" xfId="1" applyNumberFormat="1" applyFont="1" applyFill="1" applyBorder="1" applyAlignment="1">
      <alignment horizontal="center" vertical="center"/>
    </xf>
    <xf numFmtId="43" fontId="4" fillId="7" borderId="1" xfId="1" applyNumberFormat="1" applyFont="1" applyFill="1" applyBorder="1"/>
    <xf numFmtId="43" fontId="6" fillId="7" borderId="0" xfId="1" applyNumberFormat="1" applyFont="1" applyFill="1" applyBorder="1"/>
    <xf numFmtId="3" fontId="4" fillId="0" borderId="1" xfId="0" applyNumberFormat="1" applyFont="1" applyBorder="1" applyAlignment="1">
      <alignment horizontal="center" vertical="center" wrapText="1"/>
    </xf>
    <xf numFmtId="0" fontId="0" fillId="8" borderId="0" xfId="0" applyFill="1"/>
    <xf numFmtId="9" fontId="0" fillId="0" borderId="0" xfId="2" applyFont="1"/>
    <xf numFmtId="0" fontId="0" fillId="9" borderId="0" xfId="0" applyFill="1" applyAlignment="1">
      <alignment horizontal="right"/>
    </xf>
    <xf numFmtId="9" fontId="0" fillId="9" borderId="0" xfId="2" applyFont="1" applyFill="1"/>
    <xf numFmtId="9" fontId="0" fillId="10" borderId="0" xfId="2" applyFont="1" applyFill="1"/>
    <xf numFmtId="0" fontId="0" fillId="10" borderId="1" xfId="0" applyFill="1" applyBorder="1"/>
    <xf numFmtId="9" fontId="0" fillId="9" borderId="0" xfId="2" applyFont="1" applyFill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85E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8964</xdr:rowOff>
    </xdr:from>
    <xdr:to>
      <xdr:col>29</xdr:col>
      <xdr:colOff>488521</xdr:colOff>
      <xdr:row>106</xdr:row>
      <xdr:rowOff>9778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9630FC-368A-40E3-A52E-EB63273FD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18611"/>
          <a:ext cx="23787792" cy="12192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2714-6E8C-4C72-AA73-50447A61E116}">
  <dimension ref="A1:BB51"/>
  <sheetViews>
    <sheetView tabSelected="1" zoomScale="85" zoomScaleNormal="85" workbookViewId="0">
      <pane ySplit="4" topLeftCell="A5" activePane="bottomLeft" state="frozen"/>
      <selection pane="bottomLeft" activeCell="F9" sqref="F9"/>
    </sheetView>
  </sheetViews>
  <sheetFormatPr defaultRowHeight="14.4" x14ac:dyDescent="0.3"/>
  <cols>
    <col min="1" max="1" width="21.33203125" customWidth="1"/>
    <col min="2" max="3" width="19.5546875" customWidth="1"/>
    <col min="4" max="4" width="19.88671875" bestFit="1" customWidth="1"/>
    <col min="5" max="7" width="29.88671875" customWidth="1"/>
    <col min="8" max="9" width="22.88671875" customWidth="1"/>
    <col min="10" max="10" width="14.44140625" customWidth="1"/>
    <col min="11" max="11" width="15.33203125" bestFit="1" customWidth="1"/>
    <col min="12" max="12" width="16.109375" bestFit="1" customWidth="1"/>
    <col min="13" max="13" width="15.77734375" bestFit="1" customWidth="1"/>
    <col min="14" max="14" width="15.44140625" bestFit="1" customWidth="1"/>
    <col min="15" max="15" width="16.44140625" bestFit="1" customWidth="1"/>
    <col min="16" max="17" width="18.6640625" customWidth="1"/>
    <col min="18" max="18" width="17.33203125" customWidth="1"/>
  </cols>
  <sheetData>
    <row r="1" spans="1:54" ht="14.4" customHeight="1" x14ac:dyDescent="0.3">
      <c r="A1" s="128" t="s">
        <v>130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30"/>
    </row>
    <row r="2" spans="1:54" ht="14.4" customHeight="1" x14ac:dyDescent="0.3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6"/>
    </row>
    <row r="3" spans="1:54" ht="15.6" x14ac:dyDescent="0.3">
      <c r="A3" s="36" t="s">
        <v>123</v>
      </c>
      <c r="B3" s="32" t="s">
        <v>124</v>
      </c>
      <c r="C3" s="32" t="s">
        <v>137</v>
      </c>
      <c r="D3" s="32" t="s">
        <v>138</v>
      </c>
      <c r="E3" s="32" t="s">
        <v>89</v>
      </c>
      <c r="F3" s="32" t="s">
        <v>153</v>
      </c>
      <c r="G3" s="32" t="s">
        <v>154</v>
      </c>
      <c r="H3" s="32" t="s">
        <v>143</v>
      </c>
      <c r="I3" s="32" t="s">
        <v>144</v>
      </c>
      <c r="J3" s="32" t="s">
        <v>147</v>
      </c>
      <c r="K3" s="32" t="s">
        <v>148</v>
      </c>
      <c r="L3" s="32" t="s">
        <v>149</v>
      </c>
      <c r="M3" s="32" t="s">
        <v>150</v>
      </c>
      <c r="N3" s="52" t="s">
        <v>151</v>
      </c>
      <c r="O3" s="32" t="s">
        <v>152</v>
      </c>
      <c r="P3" s="53" t="s">
        <v>163</v>
      </c>
      <c r="Q3" s="57" t="s">
        <v>165</v>
      </c>
      <c r="R3" s="55" t="s">
        <v>164</v>
      </c>
    </row>
    <row r="4" spans="1:54" s="31" customFormat="1" ht="113.4" x14ac:dyDescent="0.3">
      <c r="A4" s="37" t="s">
        <v>31</v>
      </c>
      <c r="B4" s="34" t="s">
        <v>142</v>
      </c>
      <c r="C4" s="34" t="s">
        <v>141</v>
      </c>
      <c r="D4" s="34" t="s">
        <v>140</v>
      </c>
      <c r="E4" s="34" t="s">
        <v>139</v>
      </c>
      <c r="F4" s="34" t="s">
        <v>155</v>
      </c>
      <c r="G4" s="34" t="s">
        <v>156</v>
      </c>
      <c r="H4" s="34" t="s">
        <v>146</v>
      </c>
      <c r="I4" s="34" t="s">
        <v>145</v>
      </c>
      <c r="J4" s="33" t="s">
        <v>31</v>
      </c>
      <c r="K4" s="33" t="s">
        <v>31</v>
      </c>
      <c r="L4" s="33" t="s">
        <v>31</v>
      </c>
      <c r="M4" s="3" t="s">
        <v>31</v>
      </c>
      <c r="N4" s="54" t="s">
        <v>31</v>
      </c>
      <c r="O4" s="3" t="s">
        <v>31</v>
      </c>
      <c r="P4" s="3" t="s">
        <v>168</v>
      </c>
      <c r="Q4" s="54" t="s">
        <v>166</v>
      </c>
      <c r="R4" s="56" t="s">
        <v>167</v>
      </c>
    </row>
    <row r="5" spans="1:54" ht="15.6" x14ac:dyDescent="0.3">
      <c r="A5" s="38">
        <v>43831</v>
      </c>
      <c r="B5" s="39">
        <v>20</v>
      </c>
      <c r="C5" s="39">
        <v>15</v>
      </c>
      <c r="D5" s="39">
        <v>26978</v>
      </c>
      <c r="E5" s="39">
        <v>40707</v>
      </c>
      <c r="F5" s="39">
        <v>2697</v>
      </c>
      <c r="G5" s="39">
        <v>293</v>
      </c>
      <c r="H5" s="39">
        <v>2236</v>
      </c>
      <c r="I5" s="39">
        <v>3229</v>
      </c>
      <c r="J5" s="39">
        <v>1126</v>
      </c>
      <c r="K5" s="39">
        <v>60</v>
      </c>
      <c r="L5" s="39">
        <v>0</v>
      </c>
      <c r="M5" s="39">
        <v>0</v>
      </c>
      <c r="N5" s="39">
        <v>0</v>
      </c>
      <c r="O5" s="7">
        <v>17</v>
      </c>
      <c r="P5" s="51">
        <v>12</v>
      </c>
      <c r="Q5" s="51">
        <v>7</v>
      </c>
      <c r="R5" s="40">
        <v>2</v>
      </c>
    </row>
    <row r="6" spans="1:54" ht="15.6" x14ac:dyDescent="0.3">
      <c r="A6" s="38">
        <v>43862</v>
      </c>
      <c r="B6" s="41">
        <v>11</v>
      </c>
      <c r="C6" s="39">
        <v>6</v>
      </c>
      <c r="D6" s="39">
        <v>21866</v>
      </c>
      <c r="E6" s="39">
        <v>33282</v>
      </c>
      <c r="F6" s="39">
        <v>211</v>
      </c>
      <c r="G6" s="39">
        <v>127</v>
      </c>
      <c r="H6" s="39">
        <v>1573</v>
      </c>
      <c r="I6" s="39">
        <v>2136</v>
      </c>
      <c r="J6" s="39">
        <v>820</v>
      </c>
      <c r="K6" s="39">
        <v>29</v>
      </c>
      <c r="L6" s="39">
        <v>0</v>
      </c>
      <c r="M6" s="39">
        <v>0</v>
      </c>
      <c r="N6" s="39">
        <v>0</v>
      </c>
      <c r="O6" s="39">
        <v>1</v>
      </c>
      <c r="P6" s="51">
        <v>6</v>
      </c>
      <c r="Q6" s="51">
        <v>2</v>
      </c>
      <c r="R6" s="40">
        <v>3</v>
      </c>
    </row>
    <row r="7" spans="1:54" ht="15.6" x14ac:dyDescent="0.3">
      <c r="A7" s="38">
        <v>43891</v>
      </c>
      <c r="B7" s="39">
        <v>22</v>
      </c>
      <c r="C7" s="39">
        <v>19</v>
      </c>
      <c r="D7" s="39">
        <v>38036</v>
      </c>
      <c r="E7" s="39">
        <v>51309</v>
      </c>
      <c r="F7" s="39">
        <v>9969</v>
      </c>
      <c r="G7" s="39">
        <v>257</v>
      </c>
      <c r="H7" s="39">
        <v>2065</v>
      </c>
      <c r="I7" s="39">
        <v>2790</v>
      </c>
      <c r="J7" s="39">
        <v>814</v>
      </c>
      <c r="K7" s="39">
        <v>58</v>
      </c>
      <c r="L7" s="39">
        <v>0</v>
      </c>
      <c r="M7" s="39">
        <v>0</v>
      </c>
      <c r="N7" s="39">
        <v>0</v>
      </c>
      <c r="O7" s="39">
        <v>5</v>
      </c>
      <c r="P7" s="51">
        <v>9</v>
      </c>
      <c r="Q7" s="51">
        <v>5</v>
      </c>
      <c r="R7" s="40">
        <v>3</v>
      </c>
    </row>
    <row r="8" spans="1:54" ht="15.6" x14ac:dyDescent="0.3">
      <c r="A8" s="38">
        <v>43922</v>
      </c>
      <c r="B8" s="39">
        <v>55</v>
      </c>
      <c r="C8" s="39">
        <v>50</v>
      </c>
      <c r="D8" s="39">
        <v>20551</v>
      </c>
      <c r="E8" s="39">
        <v>38940</v>
      </c>
      <c r="F8" s="39">
        <v>945</v>
      </c>
      <c r="G8" s="39">
        <v>202</v>
      </c>
      <c r="H8" s="39">
        <v>1832</v>
      </c>
      <c r="I8" s="39">
        <v>2594</v>
      </c>
      <c r="J8" s="39">
        <v>620</v>
      </c>
      <c r="K8" s="39">
        <v>229</v>
      </c>
      <c r="L8" s="39">
        <v>0</v>
      </c>
      <c r="M8" s="39">
        <v>0</v>
      </c>
      <c r="N8" s="39">
        <v>0</v>
      </c>
      <c r="O8" s="39">
        <v>4</v>
      </c>
      <c r="P8" s="51">
        <v>26</v>
      </c>
      <c r="Q8" s="51">
        <v>13</v>
      </c>
      <c r="R8" s="40">
        <v>10</v>
      </c>
      <c r="S8" s="137" t="s">
        <v>169</v>
      </c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</row>
    <row r="9" spans="1:54" ht="15.6" x14ac:dyDescent="0.3">
      <c r="A9" s="38">
        <v>43952</v>
      </c>
      <c r="B9" s="39">
        <v>29</v>
      </c>
      <c r="C9" s="39">
        <v>27</v>
      </c>
      <c r="D9" s="39">
        <v>46250</v>
      </c>
      <c r="E9" s="39">
        <v>126694</v>
      </c>
      <c r="F9" s="39">
        <v>150</v>
      </c>
      <c r="G9" s="39">
        <v>86</v>
      </c>
      <c r="H9" s="39">
        <v>2078</v>
      </c>
      <c r="I9" s="39">
        <v>3115</v>
      </c>
      <c r="J9" s="39">
        <v>704</v>
      </c>
      <c r="K9" s="39">
        <v>43</v>
      </c>
      <c r="L9" s="39">
        <v>1</v>
      </c>
      <c r="M9" s="39">
        <v>1</v>
      </c>
      <c r="N9" s="39">
        <v>0</v>
      </c>
      <c r="O9" s="39">
        <v>3</v>
      </c>
      <c r="P9" s="51">
        <v>15</v>
      </c>
      <c r="Q9" s="51">
        <v>7</v>
      </c>
      <c r="R9" s="40">
        <v>6</v>
      </c>
      <c r="S9" t="s">
        <v>174</v>
      </c>
    </row>
    <row r="10" spans="1:54" ht="15.6" x14ac:dyDescent="0.3">
      <c r="A10" s="38">
        <v>43983</v>
      </c>
      <c r="B10" s="39">
        <v>27</v>
      </c>
      <c r="C10" s="39">
        <v>21</v>
      </c>
      <c r="D10" s="39">
        <v>13473</v>
      </c>
      <c r="E10" s="39">
        <v>95387</v>
      </c>
      <c r="F10" s="39">
        <v>418</v>
      </c>
      <c r="G10" s="39">
        <v>88</v>
      </c>
      <c r="H10" s="39">
        <v>1393</v>
      </c>
      <c r="I10" s="39">
        <v>2181</v>
      </c>
      <c r="J10" s="39">
        <v>623</v>
      </c>
      <c r="K10" s="39">
        <v>61</v>
      </c>
      <c r="L10" s="39">
        <v>0</v>
      </c>
      <c r="M10" s="39">
        <v>0</v>
      </c>
      <c r="N10" s="39">
        <v>0</v>
      </c>
      <c r="O10" s="39">
        <v>3</v>
      </c>
      <c r="P10" s="51">
        <v>20</v>
      </c>
      <c r="Q10" s="51">
        <v>8</v>
      </c>
      <c r="R10" s="40">
        <v>6</v>
      </c>
      <c r="S10" t="s">
        <v>171</v>
      </c>
    </row>
    <row r="11" spans="1:54" ht="15.6" x14ac:dyDescent="0.3">
      <c r="A11" s="38">
        <v>44013</v>
      </c>
      <c r="B11" s="39">
        <v>24</v>
      </c>
      <c r="C11" s="39">
        <v>19</v>
      </c>
      <c r="D11" s="39">
        <v>227522</v>
      </c>
      <c r="E11" s="39">
        <v>538801</v>
      </c>
      <c r="F11" s="39">
        <v>190</v>
      </c>
      <c r="G11" s="39">
        <v>79</v>
      </c>
      <c r="H11" s="39">
        <v>3276</v>
      </c>
      <c r="I11" s="39">
        <v>4178</v>
      </c>
      <c r="J11" s="39">
        <v>758</v>
      </c>
      <c r="K11" s="39">
        <v>51</v>
      </c>
      <c r="L11" s="39">
        <v>0</v>
      </c>
      <c r="M11" s="39">
        <v>3</v>
      </c>
      <c r="N11" s="39">
        <v>0</v>
      </c>
      <c r="O11" s="39">
        <v>7</v>
      </c>
      <c r="P11" s="51">
        <v>23</v>
      </c>
      <c r="Q11" s="51">
        <v>10</v>
      </c>
      <c r="R11" s="40">
        <v>5</v>
      </c>
      <c r="S11" t="s">
        <v>170</v>
      </c>
    </row>
    <row r="12" spans="1:54" ht="15.6" x14ac:dyDescent="0.3">
      <c r="A12" s="38">
        <v>44044</v>
      </c>
      <c r="B12" s="39">
        <v>-5</v>
      </c>
      <c r="C12" s="39">
        <v>-10</v>
      </c>
      <c r="D12" s="39">
        <v>14819</v>
      </c>
      <c r="E12" s="39">
        <v>33471</v>
      </c>
      <c r="F12" s="39">
        <v>330</v>
      </c>
      <c r="G12" s="39">
        <v>86</v>
      </c>
      <c r="H12" s="39">
        <v>1351</v>
      </c>
      <c r="I12" s="39">
        <v>1975</v>
      </c>
      <c r="J12" s="39">
        <v>491</v>
      </c>
      <c r="K12" s="39">
        <v>22</v>
      </c>
      <c r="L12" s="39">
        <v>0</v>
      </c>
      <c r="M12" s="39">
        <v>0</v>
      </c>
      <c r="N12" s="39">
        <v>0</v>
      </c>
      <c r="O12" s="39">
        <v>2</v>
      </c>
      <c r="P12" s="51">
        <v>15</v>
      </c>
      <c r="Q12" s="51">
        <v>9</v>
      </c>
      <c r="R12" s="40">
        <v>4</v>
      </c>
      <c r="S12" t="s">
        <v>172</v>
      </c>
    </row>
    <row r="13" spans="1:54" ht="15.6" x14ac:dyDescent="0.3">
      <c r="A13" s="38">
        <v>44075</v>
      </c>
      <c r="B13" s="39">
        <v>11</v>
      </c>
      <c r="C13" s="39">
        <v>8</v>
      </c>
      <c r="D13" s="39">
        <v>19325</v>
      </c>
      <c r="E13" s="39">
        <v>35803</v>
      </c>
      <c r="F13" s="39">
        <v>525</v>
      </c>
      <c r="G13" s="39">
        <v>93</v>
      </c>
      <c r="H13" s="39">
        <v>1808</v>
      </c>
      <c r="I13" s="39">
        <v>2558</v>
      </c>
      <c r="J13" s="39">
        <v>802</v>
      </c>
      <c r="K13" s="39">
        <v>49</v>
      </c>
      <c r="L13" s="39">
        <v>0</v>
      </c>
      <c r="M13" s="39">
        <v>1</v>
      </c>
      <c r="N13" s="39">
        <v>2</v>
      </c>
      <c r="O13" s="39">
        <v>5</v>
      </c>
      <c r="P13" s="51">
        <v>11</v>
      </c>
      <c r="Q13" s="51">
        <v>3</v>
      </c>
      <c r="R13" s="40">
        <v>5</v>
      </c>
    </row>
    <row r="14" spans="1:54" ht="15.6" x14ac:dyDescent="0.3">
      <c r="A14" s="38">
        <v>44105</v>
      </c>
      <c r="B14" s="39">
        <v>33</v>
      </c>
      <c r="C14" s="39">
        <v>29</v>
      </c>
      <c r="D14" s="39">
        <v>20689</v>
      </c>
      <c r="E14" s="39">
        <v>37843</v>
      </c>
      <c r="F14" s="39">
        <v>118</v>
      </c>
      <c r="G14" s="39">
        <v>25</v>
      </c>
      <c r="H14" s="39">
        <v>2219</v>
      </c>
      <c r="I14" s="39">
        <v>3158</v>
      </c>
      <c r="J14" s="39">
        <v>777</v>
      </c>
      <c r="K14" s="39">
        <v>66</v>
      </c>
      <c r="L14" s="39">
        <v>0</v>
      </c>
      <c r="M14" s="39">
        <v>2</v>
      </c>
      <c r="N14" s="39">
        <v>0</v>
      </c>
      <c r="O14" s="39">
        <v>17</v>
      </c>
      <c r="P14" s="51">
        <v>18</v>
      </c>
      <c r="Q14" s="51">
        <v>6</v>
      </c>
      <c r="R14" s="40">
        <v>7</v>
      </c>
      <c r="S14" t="s">
        <v>173</v>
      </c>
    </row>
    <row r="15" spans="1:54" ht="15.6" x14ac:dyDescent="0.3">
      <c r="A15" s="38">
        <v>44136</v>
      </c>
      <c r="B15" s="39">
        <v>-9</v>
      </c>
      <c r="C15" s="39">
        <v>-13</v>
      </c>
      <c r="D15" s="39">
        <v>16314</v>
      </c>
      <c r="E15" s="39">
        <v>30394</v>
      </c>
      <c r="F15" s="39">
        <v>1282</v>
      </c>
      <c r="G15" s="39">
        <v>104</v>
      </c>
      <c r="H15" s="39">
        <v>1281</v>
      </c>
      <c r="I15" s="39">
        <v>1861</v>
      </c>
      <c r="J15" s="39">
        <v>616</v>
      </c>
      <c r="K15" s="39">
        <v>48</v>
      </c>
      <c r="L15" s="39">
        <v>0</v>
      </c>
      <c r="M15" s="39">
        <v>0</v>
      </c>
      <c r="N15" s="39">
        <v>0</v>
      </c>
      <c r="O15" s="39">
        <v>11</v>
      </c>
      <c r="P15" s="51">
        <v>13</v>
      </c>
      <c r="Q15" s="51">
        <v>9</v>
      </c>
      <c r="R15" s="40">
        <v>3</v>
      </c>
    </row>
    <row r="16" spans="1:54" ht="15.6" x14ac:dyDescent="0.3">
      <c r="A16" s="38">
        <v>44166</v>
      </c>
      <c r="B16" s="39">
        <v>30</v>
      </c>
      <c r="C16" s="39">
        <v>37</v>
      </c>
      <c r="D16" s="39">
        <v>27774</v>
      </c>
      <c r="E16" s="39">
        <v>43852</v>
      </c>
      <c r="F16" s="39">
        <v>205</v>
      </c>
      <c r="G16" s="39">
        <v>54</v>
      </c>
      <c r="H16" s="39">
        <v>2468</v>
      </c>
      <c r="I16" s="39">
        <v>4239</v>
      </c>
      <c r="J16" s="39">
        <v>1205</v>
      </c>
      <c r="K16" s="39">
        <v>121</v>
      </c>
      <c r="L16" s="39">
        <v>1</v>
      </c>
      <c r="M16" s="39">
        <v>1</v>
      </c>
      <c r="N16" s="39">
        <v>0</v>
      </c>
      <c r="O16" s="39">
        <v>32</v>
      </c>
      <c r="P16" s="51">
        <v>10</v>
      </c>
      <c r="Q16" s="51">
        <v>4</v>
      </c>
      <c r="R16" s="40">
        <v>1</v>
      </c>
    </row>
    <row r="17" spans="1:18" x14ac:dyDescent="0.3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15.6" x14ac:dyDescent="0.3">
      <c r="A18" s="38" t="s">
        <v>157</v>
      </c>
      <c r="B18" s="45">
        <f>SUM(B5:B16)</f>
        <v>248</v>
      </c>
      <c r="C18" s="45">
        <f t="shared" ref="C18:R18" si="0">SUM(C5:C16)</f>
        <v>208</v>
      </c>
      <c r="D18" s="45">
        <f t="shared" si="0"/>
        <v>493597</v>
      </c>
      <c r="E18" s="45">
        <f>SUM(E5:E16)</f>
        <v>1106483</v>
      </c>
      <c r="F18" s="45">
        <f t="shared" si="0"/>
        <v>17040</v>
      </c>
      <c r="G18" s="45">
        <f t="shared" si="0"/>
        <v>1494</v>
      </c>
      <c r="H18" s="45">
        <f t="shared" si="0"/>
        <v>23580</v>
      </c>
      <c r="I18" s="45">
        <f t="shared" si="0"/>
        <v>34014</v>
      </c>
      <c r="J18" s="45">
        <f t="shared" si="0"/>
        <v>9356</v>
      </c>
      <c r="K18" s="45">
        <f t="shared" si="0"/>
        <v>837</v>
      </c>
      <c r="L18" s="45">
        <f t="shared" si="0"/>
        <v>2</v>
      </c>
      <c r="M18" s="45">
        <f t="shared" si="0"/>
        <v>8</v>
      </c>
      <c r="N18" s="45">
        <f t="shared" si="0"/>
        <v>2</v>
      </c>
      <c r="O18" s="45">
        <f t="shared" si="0"/>
        <v>107</v>
      </c>
      <c r="P18" s="45">
        <f t="shared" si="0"/>
        <v>178</v>
      </c>
      <c r="Q18" s="45">
        <f t="shared" si="0"/>
        <v>83</v>
      </c>
      <c r="R18" s="58">
        <f t="shared" si="0"/>
        <v>55</v>
      </c>
    </row>
    <row r="19" spans="1:18" x14ac:dyDescent="0.3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/>
    </row>
    <row r="20" spans="1:18" ht="15.6" x14ac:dyDescent="0.3">
      <c r="A20" s="46" t="s">
        <v>158</v>
      </c>
      <c r="B20" s="47">
        <f>SUM(B5:B7)</f>
        <v>53</v>
      </c>
      <c r="C20" s="47">
        <f t="shared" ref="C20:O20" si="1">SUM(C5:C7)</f>
        <v>40</v>
      </c>
      <c r="D20" s="47">
        <f>SUM(D5:D7)</f>
        <v>86880</v>
      </c>
      <c r="E20" s="47">
        <f t="shared" si="1"/>
        <v>125298</v>
      </c>
      <c r="F20" s="47">
        <f t="shared" si="1"/>
        <v>12877</v>
      </c>
      <c r="G20" s="47">
        <f t="shared" si="1"/>
        <v>677</v>
      </c>
      <c r="H20" s="47">
        <f t="shared" si="1"/>
        <v>5874</v>
      </c>
      <c r="I20" s="47">
        <f t="shared" si="1"/>
        <v>8155</v>
      </c>
      <c r="J20" s="47">
        <f t="shared" si="1"/>
        <v>2760</v>
      </c>
      <c r="K20" s="47">
        <f t="shared" si="1"/>
        <v>147</v>
      </c>
      <c r="L20" s="47">
        <f t="shared" si="1"/>
        <v>0</v>
      </c>
      <c r="M20" s="47">
        <f t="shared" si="1"/>
        <v>0</v>
      </c>
      <c r="N20" s="47">
        <f t="shared" si="1"/>
        <v>0</v>
      </c>
      <c r="O20" s="47">
        <f t="shared" si="1"/>
        <v>23</v>
      </c>
      <c r="P20" s="47">
        <f>SUM(P5:P7)</f>
        <v>27</v>
      </c>
      <c r="Q20" s="47">
        <f t="shared" ref="Q20:R20" si="2">SUM(Q5:Q7)</f>
        <v>14</v>
      </c>
      <c r="R20" s="59">
        <f t="shared" si="2"/>
        <v>8</v>
      </c>
    </row>
    <row r="21" spans="1:18" ht="15.6" x14ac:dyDescent="0.3">
      <c r="A21" s="46" t="s">
        <v>159</v>
      </c>
      <c r="B21" s="47">
        <f>SUM(B8:B10)</f>
        <v>111</v>
      </c>
      <c r="C21" s="47">
        <f t="shared" ref="C21:O21" si="3">SUM(C8:C10)</f>
        <v>98</v>
      </c>
      <c r="D21" s="47">
        <f t="shared" si="3"/>
        <v>80274</v>
      </c>
      <c r="E21" s="47">
        <f t="shared" si="3"/>
        <v>261021</v>
      </c>
      <c r="F21" s="47">
        <f t="shared" si="3"/>
        <v>1513</v>
      </c>
      <c r="G21" s="47">
        <f t="shared" si="3"/>
        <v>376</v>
      </c>
      <c r="H21" s="47">
        <f t="shared" si="3"/>
        <v>5303</v>
      </c>
      <c r="I21" s="47">
        <f t="shared" si="3"/>
        <v>7890</v>
      </c>
      <c r="J21" s="47">
        <f t="shared" si="3"/>
        <v>1947</v>
      </c>
      <c r="K21" s="47">
        <f t="shared" si="3"/>
        <v>333</v>
      </c>
      <c r="L21" s="47">
        <f t="shared" si="3"/>
        <v>1</v>
      </c>
      <c r="M21" s="47">
        <f t="shared" si="3"/>
        <v>1</v>
      </c>
      <c r="N21" s="47">
        <f t="shared" si="3"/>
        <v>0</v>
      </c>
      <c r="O21" s="47">
        <f t="shared" si="3"/>
        <v>10</v>
      </c>
      <c r="P21" s="47">
        <f>SUM(P8:P10)</f>
        <v>61</v>
      </c>
      <c r="Q21" s="47">
        <f t="shared" ref="Q21:R21" si="4">SUM(Q8:Q10)</f>
        <v>28</v>
      </c>
      <c r="R21" s="59">
        <f t="shared" si="4"/>
        <v>22</v>
      </c>
    </row>
    <row r="22" spans="1:18" ht="15.6" x14ac:dyDescent="0.3">
      <c r="A22" s="46" t="s">
        <v>160</v>
      </c>
      <c r="B22" s="47">
        <f>SUM(B11:B13)</f>
        <v>30</v>
      </c>
      <c r="C22" s="47">
        <f t="shared" ref="C22:O22" si="5">SUM(C11:C13)</f>
        <v>17</v>
      </c>
      <c r="D22" s="47">
        <f t="shared" si="5"/>
        <v>261666</v>
      </c>
      <c r="E22" s="47">
        <f t="shared" si="5"/>
        <v>608075</v>
      </c>
      <c r="F22" s="47">
        <f t="shared" si="5"/>
        <v>1045</v>
      </c>
      <c r="G22" s="47">
        <f t="shared" si="5"/>
        <v>258</v>
      </c>
      <c r="H22" s="47">
        <f t="shared" si="5"/>
        <v>6435</v>
      </c>
      <c r="I22" s="47">
        <f t="shared" si="5"/>
        <v>8711</v>
      </c>
      <c r="J22" s="47">
        <f t="shared" si="5"/>
        <v>2051</v>
      </c>
      <c r="K22" s="47">
        <f t="shared" si="5"/>
        <v>122</v>
      </c>
      <c r="L22" s="47">
        <f t="shared" si="5"/>
        <v>0</v>
      </c>
      <c r="M22" s="47">
        <f t="shared" si="5"/>
        <v>4</v>
      </c>
      <c r="N22" s="47">
        <f t="shared" si="5"/>
        <v>2</v>
      </c>
      <c r="O22" s="47">
        <f t="shared" si="5"/>
        <v>14</v>
      </c>
      <c r="P22" s="47">
        <f>SUM(P11:P13)</f>
        <v>49</v>
      </c>
      <c r="Q22" s="47">
        <f t="shared" ref="Q22:R22" si="6">SUM(Q11:Q13)</f>
        <v>22</v>
      </c>
      <c r="R22" s="59">
        <f t="shared" si="6"/>
        <v>14</v>
      </c>
    </row>
    <row r="23" spans="1:18" ht="15.6" x14ac:dyDescent="0.3">
      <c r="A23" s="46" t="s">
        <v>161</v>
      </c>
      <c r="B23" s="47">
        <f>SUM(B14:B16)</f>
        <v>54</v>
      </c>
      <c r="C23" s="47">
        <f t="shared" ref="C23:O23" si="7">SUM(C14:C16)</f>
        <v>53</v>
      </c>
      <c r="D23" s="47">
        <f t="shared" si="7"/>
        <v>64777</v>
      </c>
      <c r="E23" s="47">
        <f t="shared" si="7"/>
        <v>112089</v>
      </c>
      <c r="F23" s="47">
        <f t="shared" si="7"/>
        <v>1605</v>
      </c>
      <c r="G23" s="47">
        <f t="shared" si="7"/>
        <v>183</v>
      </c>
      <c r="H23" s="47">
        <f t="shared" si="7"/>
        <v>5968</v>
      </c>
      <c r="I23" s="47">
        <f t="shared" si="7"/>
        <v>9258</v>
      </c>
      <c r="J23" s="47">
        <f t="shared" si="7"/>
        <v>2598</v>
      </c>
      <c r="K23" s="47">
        <f t="shared" si="7"/>
        <v>235</v>
      </c>
      <c r="L23" s="47">
        <f t="shared" si="7"/>
        <v>1</v>
      </c>
      <c r="M23" s="47">
        <f t="shared" si="7"/>
        <v>3</v>
      </c>
      <c r="N23" s="47">
        <f t="shared" si="7"/>
        <v>0</v>
      </c>
      <c r="O23" s="47">
        <f t="shared" si="7"/>
        <v>60</v>
      </c>
      <c r="P23" s="47">
        <f>SUM(P14:P16)</f>
        <v>41</v>
      </c>
      <c r="Q23" s="47">
        <f t="shared" ref="Q23:R23" si="8">SUM(Q14:Q16)</f>
        <v>19</v>
      </c>
      <c r="R23" s="59">
        <f t="shared" si="8"/>
        <v>11</v>
      </c>
    </row>
    <row r="24" spans="1:18" ht="15" thickBot="1" x14ac:dyDescent="0.35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50"/>
    </row>
    <row r="27" spans="1:18" ht="15" thickBot="1" x14ac:dyDescent="0.35"/>
    <row r="28" spans="1:18" ht="14.4" customHeight="1" x14ac:dyDescent="0.3">
      <c r="A28" s="128" t="s">
        <v>162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30"/>
    </row>
    <row r="29" spans="1:18" ht="14.4" customHeight="1" x14ac:dyDescent="0.3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3"/>
    </row>
    <row r="30" spans="1:18" ht="15.6" x14ac:dyDescent="0.3">
      <c r="A30" s="36" t="s">
        <v>123</v>
      </c>
      <c r="B30" s="32" t="s">
        <v>124</v>
      </c>
      <c r="C30" s="32" t="s">
        <v>137</v>
      </c>
      <c r="D30" s="32" t="s">
        <v>138</v>
      </c>
      <c r="E30" s="32" t="s">
        <v>89</v>
      </c>
      <c r="F30" s="32" t="s">
        <v>153</v>
      </c>
      <c r="G30" s="32" t="s">
        <v>154</v>
      </c>
      <c r="H30" s="32" t="s">
        <v>143</v>
      </c>
      <c r="I30" s="32" t="s">
        <v>144</v>
      </c>
      <c r="J30" s="32" t="s">
        <v>147</v>
      </c>
      <c r="K30" s="32" t="s">
        <v>148</v>
      </c>
      <c r="L30" s="32" t="s">
        <v>149</v>
      </c>
      <c r="M30" s="32" t="s">
        <v>150</v>
      </c>
      <c r="N30" s="32" t="s">
        <v>151</v>
      </c>
      <c r="O30" s="32" t="s">
        <v>152</v>
      </c>
      <c r="P30" s="53" t="s">
        <v>163</v>
      </c>
      <c r="Q30" s="57" t="s">
        <v>165</v>
      </c>
      <c r="R30" s="55" t="s">
        <v>164</v>
      </c>
    </row>
    <row r="31" spans="1:18" ht="113.4" x14ac:dyDescent="0.3">
      <c r="A31" s="37" t="s">
        <v>31</v>
      </c>
      <c r="B31" s="34" t="s">
        <v>142</v>
      </c>
      <c r="C31" s="34" t="s">
        <v>141</v>
      </c>
      <c r="D31" s="34" t="s">
        <v>140</v>
      </c>
      <c r="E31" s="34" t="s">
        <v>139</v>
      </c>
      <c r="F31" s="34" t="s">
        <v>155</v>
      </c>
      <c r="G31" s="34" t="s">
        <v>156</v>
      </c>
      <c r="H31" s="34" t="s">
        <v>146</v>
      </c>
      <c r="I31" s="34" t="s">
        <v>145</v>
      </c>
      <c r="J31" s="33" t="s">
        <v>31</v>
      </c>
      <c r="K31" s="33" t="s">
        <v>31</v>
      </c>
      <c r="L31" s="33" t="s">
        <v>31</v>
      </c>
      <c r="M31" s="35" t="s">
        <v>31</v>
      </c>
      <c r="N31" s="35" t="s">
        <v>31</v>
      </c>
      <c r="O31" s="35" t="s">
        <v>31</v>
      </c>
      <c r="P31" s="3"/>
      <c r="Q31" s="54"/>
      <c r="R31" s="56"/>
    </row>
    <row r="32" spans="1:18" ht="15.6" x14ac:dyDescent="0.3">
      <c r="A32" s="38">
        <v>43831</v>
      </c>
      <c r="B32" s="39">
        <v>4</v>
      </c>
      <c r="C32" s="39">
        <v>4</v>
      </c>
      <c r="D32" s="39">
        <v>643</v>
      </c>
      <c r="E32" s="39">
        <v>2398</v>
      </c>
      <c r="F32" s="39">
        <v>62</v>
      </c>
      <c r="G32" s="39">
        <v>19</v>
      </c>
      <c r="H32" s="39">
        <v>140</v>
      </c>
      <c r="I32" s="39">
        <v>171</v>
      </c>
      <c r="J32" s="39">
        <v>51</v>
      </c>
      <c r="K32" s="39">
        <v>5</v>
      </c>
      <c r="L32" s="39">
        <v>0</v>
      </c>
      <c r="M32" s="39">
        <v>0</v>
      </c>
      <c r="N32" s="39">
        <v>0</v>
      </c>
      <c r="O32" s="51">
        <v>0</v>
      </c>
      <c r="P32" s="51">
        <v>0</v>
      </c>
      <c r="Q32" s="51">
        <v>0</v>
      </c>
      <c r="R32" s="40">
        <v>0</v>
      </c>
    </row>
    <row r="33" spans="1:19" ht="15.6" x14ac:dyDescent="0.3">
      <c r="A33" s="38">
        <v>43862</v>
      </c>
      <c r="B33" s="41">
        <v>6</v>
      </c>
      <c r="C33" s="39">
        <v>4</v>
      </c>
      <c r="D33" s="39">
        <v>603</v>
      </c>
      <c r="E33" s="39">
        <v>1555</v>
      </c>
      <c r="F33" s="39">
        <v>17</v>
      </c>
      <c r="G33" s="39">
        <v>17</v>
      </c>
      <c r="H33" s="39">
        <v>142</v>
      </c>
      <c r="I33" s="39">
        <v>229</v>
      </c>
      <c r="J33" s="39">
        <v>105</v>
      </c>
      <c r="K33" s="39">
        <v>5</v>
      </c>
      <c r="L33" s="39">
        <v>0</v>
      </c>
      <c r="M33" s="39">
        <v>0</v>
      </c>
      <c r="N33" s="39">
        <v>0</v>
      </c>
      <c r="O33" s="39">
        <v>0</v>
      </c>
      <c r="P33" s="51">
        <v>0</v>
      </c>
      <c r="Q33" s="51">
        <v>0</v>
      </c>
      <c r="R33" s="40">
        <v>0</v>
      </c>
    </row>
    <row r="34" spans="1:19" ht="15.6" x14ac:dyDescent="0.3">
      <c r="A34" s="38">
        <v>43891</v>
      </c>
      <c r="B34" s="39">
        <v>5</v>
      </c>
      <c r="C34" s="39">
        <v>5</v>
      </c>
      <c r="D34" s="39">
        <v>758</v>
      </c>
      <c r="E34" s="39">
        <v>2068</v>
      </c>
      <c r="F34" s="39">
        <v>81</v>
      </c>
      <c r="G34" s="39">
        <v>28</v>
      </c>
      <c r="H34" s="39">
        <v>161</v>
      </c>
      <c r="I34" s="39">
        <v>219</v>
      </c>
      <c r="J34" s="39">
        <v>73</v>
      </c>
      <c r="K34" s="39">
        <v>5</v>
      </c>
      <c r="L34" s="39">
        <v>0</v>
      </c>
      <c r="M34" s="39">
        <v>0</v>
      </c>
      <c r="N34" s="39">
        <v>0</v>
      </c>
      <c r="O34" s="39">
        <v>0</v>
      </c>
      <c r="P34" s="51">
        <v>0</v>
      </c>
      <c r="Q34" s="51">
        <v>0</v>
      </c>
      <c r="R34" s="40">
        <v>0</v>
      </c>
    </row>
    <row r="35" spans="1:19" ht="15.6" x14ac:dyDescent="0.3">
      <c r="A35" s="38">
        <v>43922</v>
      </c>
      <c r="B35" s="39">
        <v>0</v>
      </c>
      <c r="C35" s="39">
        <v>0</v>
      </c>
      <c r="D35" s="39">
        <v>1833</v>
      </c>
      <c r="E35" s="39">
        <v>3886</v>
      </c>
      <c r="F35" s="39">
        <v>24</v>
      </c>
      <c r="G35" s="39">
        <v>6</v>
      </c>
      <c r="H35" s="39">
        <v>184</v>
      </c>
      <c r="I35" s="39">
        <v>233</v>
      </c>
      <c r="J35" s="39">
        <v>69</v>
      </c>
      <c r="K35" s="39">
        <v>29</v>
      </c>
      <c r="L35" s="39">
        <v>0</v>
      </c>
      <c r="M35" s="39">
        <v>0</v>
      </c>
      <c r="N35" s="39">
        <v>0</v>
      </c>
      <c r="O35" s="39">
        <v>0</v>
      </c>
      <c r="P35" s="51">
        <v>1</v>
      </c>
      <c r="Q35" s="51">
        <v>1</v>
      </c>
      <c r="R35" s="40">
        <v>0</v>
      </c>
    </row>
    <row r="36" spans="1:19" ht="15.6" x14ac:dyDescent="0.3">
      <c r="A36" s="38">
        <v>43952</v>
      </c>
      <c r="B36" s="39">
        <v>2</v>
      </c>
      <c r="C36" s="39">
        <v>2</v>
      </c>
      <c r="D36" s="39">
        <v>618</v>
      </c>
      <c r="E36" s="39">
        <v>1775</v>
      </c>
      <c r="F36" s="39">
        <v>11</v>
      </c>
      <c r="G36" s="39">
        <v>5</v>
      </c>
      <c r="H36" s="39">
        <v>84</v>
      </c>
      <c r="I36" s="39">
        <v>141</v>
      </c>
      <c r="J36" s="39">
        <v>54</v>
      </c>
      <c r="K36" s="39">
        <v>4</v>
      </c>
      <c r="L36" s="39">
        <v>0</v>
      </c>
      <c r="M36" s="39">
        <v>0</v>
      </c>
      <c r="N36" s="39">
        <v>0</v>
      </c>
      <c r="O36" s="39">
        <v>0</v>
      </c>
      <c r="P36" s="51">
        <v>1</v>
      </c>
      <c r="Q36" s="51">
        <v>1</v>
      </c>
      <c r="R36" s="40">
        <v>0</v>
      </c>
    </row>
    <row r="37" spans="1:19" ht="15.6" x14ac:dyDescent="0.3">
      <c r="A37" s="38">
        <v>43983</v>
      </c>
      <c r="B37" s="39">
        <v>2</v>
      </c>
      <c r="C37" s="39">
        <v>2</v>
      </c>
      <c r="D37" s="39">
        <v>345</v>
      </c>
      <c r="E37" s="39">
        <v>1291</v>
      </c>
      <c r="F37" s="39">
        <v>9</v>
      </c>
      <c r="G37" s="39">
        <v>4</v>
      </c>
      <c r="H37" s="39">
        <v>48</v>
      </c>
      <c r="I37" s="39">
        <v>53</v>
      </c>
      <c r="J37" s="39">
        <v>22</v>
      </c>
      <c r="K37" s="39">
        <v>1</v>
      </c>
      <c r="L37" s="39">
        <v>0</v>
      </c>
      <c r="M37" s="39">
        <v>0</v>
      </c>
      <c r="N37" s="39">
        <v>0</v>
      </c>
      <c r="O37" s="39">
        <v>0</v>
      </c>
      <c r="P37" s="51">
        <v>3</v>
      </c>
      <c r="Q37" s="51">
        <v>1</v>
      </c>
      <c r="R37" s="40">
        <v>2</v>
      </c>
      <c r="S37" t="s">
        <v>175</v>
      </c>
    </row>
    <row r="38" spans="1:19" ht="15.6" x14ac:dyDescent="0.3">
      <c r="A38" s="38">
        <v>44013</v>
      </c>
      <c r="B38" s="39">
        <v>3</v>
      </c>
      <c r="C38" s="39">
        <v>3</v>
      </c>
      <c r="D38" s="39">
        <v>405</v>
      </c>
      <c r="E38" s="39">
        <v>1593</v>
      </c>
      <c r="F38" s="39">
        <v>5</v>
      </c>
      <c r="G38" s="39">
        <v>4</v>
      </c>
      <c r="H38" s="39">
        <v>66</v>
      </c>
      <c r="I38" s="39">
        <v>110</v>
      </c>
      <c r="J38" s="39">
        <v>31</v>
      </c>
      <c r="K38" s="39">
        <v>1</v>
      </c>
      <c r="L38" s="39">
        <v>0</v>
      </c>
      <c r="M38" s="39">
        <v>0</v>
      </c>
      <c r="N38" s="39">
        <v>0</v>
      </c>
      <c r="O38" s="39">
        <v>0</v>
      </c>
      <c r="P38" s="51">
        <v>1</v>
      </c>
      <c r="Q38" s="51">
        <v>0</v>
      </c>
      <c r="R38" s="40">
        <v>1</v>
      </c>
    </row>
    <row r="39" spans="1:19" ht="15.6" x14ac:dyDescent="0.3">
      <c r="A39" s="38">
        <v>44044</v>
      </c>
      <c r="B39" s="39">
        <v>1</v>
      </c>
      <c r="C39" s="39">
        <v>0</v>
      </c>
      <c r="D39" s="39">
        <v>291</v>
      </c>
      <c r="E39" s="39">
        <v>1757</v>
      </c>
      <c r="F39" s="39">
        <v>7</v>
      </c>
      <c r="G39" s="39">
        <v>6</v>
      </c>
      <c r="H39" s="39">
        <v>60</v>
      </c>
      <c r="I39" s="39">
        <v>79</v>
      </c>
      <c r="J39" s="39">
        <v>23</v>
      </c>
      <c r="K39" s="39">
        <v>2</v>
      </c>
      <c r="L39" s="39">
        <v>0</v>
      </c>
      <c r="M39" s="39">
        <v>0</v>
      </c>
      <c r="N39" s="39">
        <v>0</v>
      </c>
      <c r="O39" s="39">
        <v>0</v>
      </c>
      <c r="P39" s="51">
        <v>0</v>
      </c>
      <c r="Q39" s="51">
        <v>0</v>
      </c>
      <c r="R39" s="40">
        <v>0</v>
      </c>
    </row>
    <row r="40" spans="1:19" ht="15.6" x14ac:dyDescent="0.3">
      <c r="A40" s="38">
        <v>44075</v>
      </c>
      <c r="B40" s="39">
        <v>2</v>
      </c>
      <c r="C40" s="39">
        <v>1</v>
      </c>
      <c r="D40" s="39">
        <v>319</v>
      </c>
      <c r="E40" s="39">
        <v>3030</v>
      </c>
      <c r="F40" s="39">
        <v>5</v>
      </c>
      <c r="G40" s="39">
        <v>2</v>
      </c>
      <c r="H40" s="39">
        <v>68</v>
      </c>
      <c r="I40" s="39">
        <v>91</v>
      </c>
      <c r="J40" s="39">
        <v>2</v>
      </c>
      <c r="K40" s="39">
        <v>3</v>
      </c>
      <c r="L40" s="39">
        <v>0</v>
      </c>
      <c r="M40" s="39">
        <v>0</v>
      </c>
      <c r="N40" s="39">
        <v>0</v>
      </c>
      <c r="O40" s="39">
        <v>1</v>
      </c>
      <c r="P40" s="51">
        <v>0</v>
      </c>
      <c r="Q40" s="51">
        <v>0</v>
      </c>
      <c r="R40" s="40">
        <v>0</v>
      </c>
    </row>
    <row r="41" spans="1:19" ht="15.6" x14ac:dyDescent="0.3">
      <c r="A41" s="38">
        <v>44105</v>
      </c>
      <c r="B41" s="39">
        <v>4</v>
      </c>
      <c r="C41" s="39">
        <v>4</v>
      </c>
      <c r="D41" s="39">
        <v>454</v>
      </c>
      <c r="E41" s="39">
        <v>2999</v>
      </c>
      <c r="F41" s="39">
        <v>9</v>
      </c>
      <c r="G41" s="39">
        <v>2</v>
      </c>
      <c r="H41" s="39">
        <v>108</v>
      </c>
      <c r="I41" s="39">
        <v>137</v>
      </c>
      <c r="J41" s="39">
        <v>25</v>
      </c>
      <c r="K41" s="39">
        <v>0</v>
      </c>
      <c r="L41" s="39">
        <v>0</v>
      </c>
      <c r="M41" s="39">
        <v>0</v>
      </c>
      <c r="N41" s="39">
        <v>0</v>
      </c>
      <c r="O41" s="39">
        <v>1</v>
      </c>
      <c r="P41" s="51">
        <v>1</v>
      </c>
      <c r="Q41" s="51">
        <v>1</v>
      </c>
      <c r="R41" s="40">
        <v>0</v>
      </c>
    </row>
    <row r="42" spans="1:19" ht="15.6" x14ac:dyDescent="0.3">
      <c r="A42" s="38">
        <v>44136</v>
      </c>
      <c r="B42" s="39">
        <v>2</v>
      </c>
      <c r="C42" s="39">
        <v>2</v>
      </c>
      <c r="D42" s="39">
        <v>279</v>
      </c>
      <c r="E42" s="39">
        <v>1048</v>
      </c>
      <c r="F42" s="39">
        <v>6</v>
      </c>
      <c r="G42" s="39">
        <v>3</v>
      </c>
      <c r="H42" s="39">
        <v>41</v>
      </c>
      <c r="I42" s="39">
        <v>69</v>
      </c>
      <c r="J42" s="39">
        <v>26</v>
      </c>
      <c r="K42" s="39">
        <v>1</v>
      </c>
      <c r="L42" s="39">
        <v>0</v>
      </c>
      <c r="M42" s="39">
        <v>0</v>
      </c>
      <c r="N42" s="39">
        <v>0</v>
      </c>
      <c r="O42" s="39">
        <v>1</v>
      </c>
      <c r="P42" s="51">
        <v>0</v>
      </c>
      <c r="Q42" s="51">
        <v>0</v>
      </c>
      <c r="R42" s="40">
        <v>0</v>
      </c>
    </row>
    <row r="43" spans="1:19" ht="15.6" x14ac:dyDescent="0.3">
      <c r="A43" s="38">
        <v>44166</v>
      </c>
      <c r="B43" s="39">
        <v>4</v>
      </c>
      <c r="C43" s="39">
        <v>4</v>
      </c>
      <c r="D43" s="39">
        <v>1353</v>
      </c>
      <c r="E43" s="39">
        <v>23279</v>
      </c>
      <c r="F43" s="39">
        <v>8</v>
      </c>
      <c r="G43" s="39">
        <v>3</v>
      </c>
      <c r="H43" s="39">
        <v>562</v>
      </c>
      <c r="I43" s="39">
        <v>1053</v>
      </c>
      <c r="J43" s="39">
        <v>36</v>
      </c>
      <c r="K43" s="39">
        <v>8</v>
      </c>
      <c r="L43" s="39">
        <v>0</v>
      </c>
      <c r="M43" s="39">
        <v>0</v>
      </c>
      <c r="N43" s="39">
        <v>0</v>
      </c>
      <c r="O43" s="39">
        <v>0</v>
      </c>
      <c r="P43" s="51">
        <v>1</v>
      </c>
      <c r="Q43" s="51">
        <v>1</v>
      </c>
      <c r="R43" s="40">
        <v>0</v>
      </c>
    </row>
    <row r="44" spans="1:19" x14ac:dyDescent="0.3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4"/>
    </row>
    <row r="45" spans="1:19" ht="15.6" x14ac:dyDescent="0.3">
      <c r="A45" s="38" t="s">
        <v>157</v>
      </c>
      <c r="B45" s="45">
        <f>SUM(B32:B43)</f>
        <v>35</v>
      </c>
      <c r="C45" s="45">
        <f t="shared" ref="C45:N45" si="9">SUM(C32:C43)</f>
        <v>31</v>
      </c>
      <c r="D45" s="45">
        <f t="shared" si="9"/>
        <v>7901</v>
      </c>
      <c r="E45" s="45">
        <f t="shared" si="9"/>
        <v>46679</v>
      </c>
      <c r="F45" s="45">
        <f t="shared" si="9"/>
        <v>244</v>
      </c>
      <c r="G45" s="45">
        <f t="shared" si="9"/>
        <v>99</v>
      </c>
      <c r="H45" s="45">
        <f t="shared" si="9"/>
        <v>1664</v>
      </c>
      <c r="I45" s="45">
        <f>SUM(I32:I43)</f>
        <v>2585</v>
      </c>
      <c r="J45" s="45">
        <f t="shared" si="9"/>
        <v>517</v>
      </c>
      <c r="K45" s="45">
        <f t="shared" si="9"/>
        <v>64</v>
      </c>
      <c r="L45" s="45">
        <f t="shared" si="9"/>
        <v>0</v>
      </c>
      <c r="M45" s="45">
        <f t="shared" si="9"/>
        <v>0</v>
      </c>
      <c r="N45" s="45">
        <f t="shared" si="9"/>
        <v>0</v>
      </c>
      <c r="O45" s="45">
        <f>SUM(O32:O43)</f>
        <v>3</v>
      </c>
      <c r="P45" s="45">
        <f t="shared" ref="P45:R45" si="10">SUM(P32:P43)</f>
        <v>8</v>
      </c>
      <c r="Q45" s="45">
        <f t="shared" si="10"/>
        <v>5</v>
      </c>
      <c r="R45" s="58">
        <f t="shared" si="10"/>
        <v>3</v>
      </c>
    </row>
    <row r="46" spans="1:19" x14ac:dyDescent="0.3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4"/>
    </row>
    <row r="47" spans="1:19" ht="15.6" x14ac:dyDescent="0.3">
      <c r="A47" s="46" t="s">
        <v>158</v>
      </c>
      <c r="B47" s="47">
        <f>SUM(B32:B34)</f>
        <v>15</v>
      </c>
      <c r="C47" s="47">
        <f>SUM(C32:C34)</f>
        <v>13</v>
      </c>
      <c r="D47" s="47">
        <f t="shared" ref="D47:R47" si="11">SUM(D32:D34)</f>
        <v>2004</v>
      </c>
      <c r="E47" s="47">
        <f t="shared" si="11"/>
        <v>6021</v>
      </c>
      <c r="F47" s="47">
        <f t="shared" si="11"/>
        <v>160</v>
      </c>
      <c r="G47" s="47">
        <f t="shared" si="11"/>
        <v>64</v>
      </c>
      <c r="H47" s="47">
        <f t="shared" si="11"/>
        <v>443</v>
      </c>
      <c r="I47" s="47">
        <f t="shared" si="11"/>
        <v>619</v>
      </c>
      <c r="J47" s="47">
        <f t="shared" si="11"/>
        <v>229</v>
      </c>
      <c r="K47" s="47">
        <f t="shared" si="11"/>
        <v>15</v>
      </c>
      <c r="L47" s="47">
        <f t="shared" si="11"/>
        <v>0</v>
      </c>
      <c r="M47" s="47">
        <f t="shared" si="11"/>
        <v>0</v>
      </c>
      <c r="N47" s="47">
        <f t="shared" si="11"/>
        <v>0</v>
      </c>
      <c r="O47" s="47">
        <f t="shared" si="11"/>
        <v>0</v>
      </c>
      <c r="P47" s="47">
        <f t="shared" si="11"/>
        <v>0</v>
      </c>
      <c r="Q47" s="47">
        <f t="shared" si="11"/>
        <v>0</v>
      </c>
      <c r="R47" s="59">
        <f t="shared" si="11"/>
        <v>0</v>
      </c>
    </row>
    <row r="48" spans="1:19" ht="15.6" x14ac:dyDescent="0.3">
      <c r="A48" s="46" t="s">
        <v>159</v>
      </c>
      <c r="B48" s="47">
        <f>SUM(B35:B37)</f>
        <v>4</v>
      </c>
      <c r="C48" s="47">
        <f t="shared" ref="C48:R48" si="12">SUM(C35:C37)</f>
        <v>4</v>
      </c>
      <c r="D48" s="47">
        <f>SUM(D35:D37)</f>
        <v>2796</v>
      </c>
      <c r="E48" s="47">
        <f t="shared" si="12"/>
        <v>6952</v>
      </c>
      <c r="F48" s="47">
        <f t="shared" si="12"/>
        <v>44</v>
      </c>
      <c r="G48" s="47">
        <f t="shared" si="12"/>
        <v>15</v>
      </c>
      <c r="H48" s="47">
        <f t="shared" si="12"/>
        <v>316</v>
      </c>
      <c r="I48" s="47">
        <f t="shared" si="12"/>
        <v>427</v>
      </c>
      <c r="J48" s="47">
        <f t="shared" si="12"/>
        <v>145</v>
      </c>
      <c r="K48" s="47">
        <f t="shared" si="12"/>
        <v>34</v>
      </c>
      <c r="L48" s="47">
        <f t="shared" si="12"/>
        <v>0</v>
      </c>
      <c r="M48" s="47">
        <f t="shared" si="12"/>
        <v>0</v>
      </c>
      <c r="N48" s="47">
        <f t="shared" si="12"/>
        <v>0</v>
      </c>
      <c r="O48" s="47">
        <f t="shared" si="12"/>
        <v>0</v>
      </c>
      <c r="P48" s="47">
        <f t="shared" si="12"/>
        <v>5</v>
      </c>
      <c r="Q48" s="47">
        <f t="shared" si="12"/>
        <v>3</v>
      </c>
      <c r="R48" s="59">
        <f t="shared" si="12"/>
        <v>2</v>
      </c>
    </row>
    <row r="49" spans="1:18" ht="15.6" x14ac:dyDescent="0.3">
      <c r="A49" s="46" t="s">
        <v>160</v>
      </c>
      <c r="B49" s="47">
        <f>SUM(B38:B40)</f>
        <v>6</v>
      </c>
      <c r="C49" s="47">
        <f t="shared" ref="C49:N49" si="13">SUM(C38:C40)</f>
        <v>4</v>
      </c>
      <c r="D49" s="47">
        <f t="shared" si="13"/>
        <v>1015</v>
      </c>
      <c r="E49" s="47">
        <f t="shared" si="13"/>
        <v>6380</v>
      </c>
      <c r="F49" s="47">
        <f t="shared" si="13"/>
        <v>17</v>
      </c>
      <c r="G49" s="47">
        <f t="shared" si="13"/>
        <v>12</v>
      </c>
      <c r="H49" s="47">
        <f t="shared" si="13"/>
        <v>194</v>
      </c>
      <c r="I49" s="47">
        <f t="shared" si="13"/>
        <v>280</v>
      </c>
      <c r="J49" s="47">
        <f t="shared" si="13"/>
        <v>56</v>
      </c>
      <c r="K49" s="47">
        <f t="shared" si="13"/>
        <v>6</v>
      </c>
      <c r="L49" s="47">
        <f t="shared" si="13"/>
        <v>0</v>
      </c>
      <c r="M49" s="47">
        <f t="shared" si="13"/>
        <v>0</v>
      </c>
      <c r="N49" s="47">
        <f t="shared" si="13"/>
        <v>0</v>
      </c>
      <c r="O49" s="47">
        <f>SUM(O38:O40)</f>
        <v>1</v>
      </c>
      <c r="P49" s="47">
        <f t="shared" ref="P49:R49" si="14">SUM(P38:P40)</f>
        <v>1</v>
      </c>
      <c r="Q49" s="47">
        <f t="shared" si="14"/>
        <v>0</v>
      </c>
      <c r="R49" s="59">
        <f t="shared" si="14"/>
        <v>1</v>
      </c>
    </row>
    <row r="50" spans="1:18" ht="15.6" x14ac:dyDescent="0.3">
      <c r="A50" s="46" t="s">
        <v>161</v>
      </c>
      <c r="B50" s="47">
        <f>SUM(B41:B43)</f>
        <v>10</v>
      </c>
      <c r="C50" s="47">
        <f t="shared" ref="C50:N50" si="15">SUM(C41:C43)</f>
        <v>10</v>
      </c>
      <c r="D50" s="47">
        <f t="shared" si="15"/>
        <v>2086</v>
      </c>
      <c r="E50" s="47">
        <f t="shared" si="15"/>
        <v>27326</v>
      </c>
      <c r="F50" s="47">
        <f t="shared" si="15"/>
        <v>23</v>
      </c>
      <c r="G50" s="47">
        <f t="shared" si="15"/>
        <v>8</v>
      </c>
      <c r="H50" s="47">
        <f t="shared" si="15"/>
        <v>711</v>
      </c>
      <c r="I50" s="47">
        <f t="shared" si="15"/>
        <v>1259</v>
      </c>
      <c r="J50" s="47">
        <f t="shared" si="15"/>
        <v>87</v>
      </c>
      <c r="K50" s="47">
        <f t="shared" si="15"/>
        <v>9</v>
      </c>
      <c r="L50" s="47">
        <f t="shared" si="15"/>
        <v>0</v>
      </c>
      <c r="M50" s="47">
        <f t="shared" si="15"/>
        <v>0</v>
      </c>
      <c r="N50" s="47">
        <f t="shared" si="15"/>
        <v>0</v>
      </c>
      <c r="O50" s="47">
        <f>SUM(O41:O43)</f>
        <v>2</v>
      </c>
      <c r="P50" s="47">
        <f t="shared" ref="P50:R50" si="16">SUM(P41:P43)</f>
        <v>2</v>
      </c>
      <c r="Q50" s="47">
        <f t="shared" si="16"/>
        <v>2</v>
      </c>
      <c r="R50" s="59">
        <f t="shared" si="16"/>
        <v>0</v>
      </c>
    </row>
    <row r="51" spans="1:18" ht="15" thickBot="1" x14ac:dyDescent="0.35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50"/>
    </row>
  </sheetData>
  <sheetProtection algorithmName="SHA-512" hashValue="GC52PEhD7ykdUYzlgihYcWXalkaYh2GsUWFfesSpJuPVeanWlt30ajthDGCgAM/TbnQs19Xqq5irSr9FeYFFuw==" saltValue="4pSsX9//uC0QUHN6UOdQMg==" spinCount="100000" sheet="1" objects="1" scenarios="1"/>
  <mergeCells count="3">
    <mergeCell ref="A28:R29"/>
    <mergeCell ref="A1:R2"/>
    <mergeCell ref="S8:BB8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DC10-4513-4092-A902-820B2F7BF715}">
  <dimension ref="A1:P51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Z56"/>
    </sheetView>
  </sheetViews>
  <sheetFormatPr defaultRowHeight="14.4" x14ac:dyDescent="0.3"/>
  <cols>
    <col min="2" max="2" width="23.88671875" bestFit="1" customWidth="1"/>
    <col min="3" max="3" width="18.77734375" customWidth="1"/>
    <col min="4" max="4" width="20.109375" bestFit="1" customWidth="1"/>
    <col min="5" max="6" width="28.88671875" customWidth="1"/>
    <col min="7" max="8" width="25.6640625" customWidth="1"/>
    <col min="9" max="9" width="24.109375" bestFit="1" customWidth="1"/>
    <col min="10" max="10" width="24.5546875" customWidth="1"/>
    <col min="11" max="11" width="23.88671875" customWidth="1"/>
    <col min="12" max="12" width="17.109375" customWidth="1"/>
    <col min="13" max="13" width="18.33203125" customWidth="1"/>
    <col min="14" max="14" width="15.21875" customWidth="1"/>
    <col min="15" max="15" width="16.77734375" customWidth="1"/>
  </cols>
  <sheetData>
    <row r="1" spans="1:16" x14ac:dyDescent="0.3">
      <c r="A1" s="128" t="s">
        <v>176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/>
    </row>
    <row r="2" spans="1:16" x14ac:dyDescent="0.3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/>
    </row>
    <row r="3" spans="1:16" ht="15.6" x14ac:dyDescent="0.3">
      <c r="A3" s="36" t="s">
        <v>123</v>
      </c>
      <c r="B3" s="33" t="s">
        <v>190</v>
      </c>
      <c r="C3" s="32" t="s">
        <v>182</v>
      </c>
      <c r="D3" s="32" t="s">
        <v>181</v>
      </c>
      <c r="E3" s="32" t="s">
        <v>88</v>
      </c>
      <c r="F3" s="32" t="s">
        <v>183</v>
      </c>
      <c r="G3" s="32" t="s">
        <v>194</v>
      </c>
      <c r="H3" s="32" t="s">
        <v>193</v>
      </c>
      <c r="I3" s="32" t="s">
        <v>179</v>
      </c>
      <c r="J3" s="32" t="s">
        <v>180</v>
      </c>
      <c r="K3" s="32" t="s">
        <v>184</v>
      </c>
      <c r="L3" s="53" t="s">
        <v>163</v>
      </c>
      <c r="M3" s="57" t="s">
        <v>165</v>
      </c>
      <c r="N3" s="57" t="s">
        <v>164</v>
      </c>
      <c r="O3" s="55" t="s">
        <v>206</v>
      </c>
    </row>
    <row r="4" spans="1:16" ht="43.2" x14ac:dyDescent="0.3">
      <c r="A4" s="37" t="s">
        <v>31</v>
      </c>
      <c r="B4" s="34" t="s">
        <v>205</v>
      </c>
      <c r="C4" s="34" t="s">
        <v>185</v>
      </c>
      <c r="D4" s="34" t="s">
        <v>186</v>
      </c>
      <c r="E4" s="34" t="s">
        <v>187</v>
      </c>
      <c r="F4" s="34" t="s">
        <v>188</v>
      </c>
      <c r="G4" s="34" t="s">
        <v>203</v>
      </c>
      <c r="H4" s="34" t="s">
        <v>204</v>
      </c>
      <c r="I4" s="34" t="s">
        <v>177</v>
      </c>
      <c r="J4" s="34" t="s">
        <v>178</v>
      </c>
      <c r="K4" s="34" t="s">
        <v>189</v>
      </c>
      <c r="L4" s="3" t="s">
        <v>210</v>
      </c>
      <c r="M4" s="54" t="s">
        <v>208</v>
      </c>
      <c r="N4" s="54" t="s">
        <v>164</v>
      </c>
      <c r="O4" s="56" t="s">
        <v>207</v>
      </c>
    </row>
    <row r="5" spans="1:16" ht="15.6" x14ac:dyDescent="0.3">
      <c r="A5" s="38">
        <v>43831</v>
      </c>
      <c r="B5" s="75">
        <v>11</v>
      </c>
      <c r="C5" s="75">
        <v>17950</v>
      </c>
      <c r="D5" s="75">
        <v>23082</v>
      </c>
      <c r="E5" s="75">
        <v>191</v>
      </c>
      <c r="F5" s="75">
        <v>23</v>
      </c>
      <c r="G5" s="75">
        <v>1</v>
      </c>
      <c r="H5" s="75">
        <v>763</v>
      </c>
      <c r="I5" s="75">
        <v>1108</v>
      </c>
      <c r="J5" s="75">
        <v>57</v>
      </c>
      <c r="K5" s="75">
        <v>148</v>
      </c>
      <c r="L5" s="77">
        <v>8</v>
      </c>
      <c r="M5" s="51">
        <v>1</v>
      </c>
      <c r="N5" s="51">
        <v>1</v>
      </c>
      <c r="O5" s="40">
        <v>1</v>
      </c>
      <c r="P5" t="s">
        <v>209</v>
      </c>
    </row>
    <row r="6" spans="1:16" ht="15.6" x14ac:dyDescent="0.3">
      <c r="A6" s="38">
        <v>43862</v>
      </c>
      <c r="B6" s="47">
        <v>7</v>
      </c>
      <c r="C6" s="47">
        <v>18984</v>
      </c>
      <c r="D6" s="47">
        <v>24886</v>
      </c>
      <c r="E6" s="47">
        <v>146</v>
      </c>
      <c r="F6" s="47">
        <v>18</v>
      </c>
      <c r="G6" s="47">
        <v>0</v>
      </c>
      <c r="H6" s="47">
        <v>0</v>
      </c>
      <c r="I6" s="47">
        <v>1007</v>
      </c>
      <c r="J6" s="47">
        <v>24</v>
      </c>
      <c r="K6" s="47">
        <v>44</v>
      </c>
      <c r="L6" s="51">
        <v>18</v>
      </c>
      <c r="M6" s="51">
        <v>5</v>
      </c>
      <c r="N6" s="51">
        <v>2</v>
      </c>
      <c r="O6" s="40">
        <v>2</v>
      </c>
    </row>
    <row r="7" spans="1:16" ht="15.6" x14ac:dyDescent="0.3">
      <c r="A7" s="38">
        <v>43891</v>
      </c>
      <c r="B7" s="47">
        <v>6</v>
      </c>
      <c r="C7" s="47">
        <v>17338</v>
      </c>
      <c r="D7" s="47">
        <v>22076</v>
      </c>
      <c r="E7" s="47">
        <v>90</v>
      </c>
      <c r="F7" s="47">
        <v>6</v>
      </c>
      <c r="G7" s="47">
        <v>0</v>
      </c>
      <c r="H7" s="47">
        <v>0</v>
      </c>
      <c r="I7" s="47">
        <v>918</v>
      </c>
      <c r="J7" s="47">
        <v>30</v>
      </c>
      <c r="K7" s="47">
        <v>69</v>
      </c>
      <c r="L7" s="51">
        <v>12</v>
      </c>
      <c r="M7" s="51">
        <v>1</v>
      </c>
      <c r="N7" s="51">
        <v>1</v>
      </c>
      <c r="O7" s="40">
        <v>1</v>
      </c>
    </row>
    <row r="8" spans="1:16" ht="15.6" x14ac:dyDescent="0.3">
      <c r="A8" s="38">
        <v>43922</v>
      </c>
      <c r="B8" s="47">
        <v>10</v>
      </c>
      <c r="C8" s="47">
        <v>16407</v>
      </c>
      <c r="D8" s="47">
        <v>22024</v>
      </c>
      <c r="E8" s="47">
        <v>180</v>
      </c>
      <c r="F8" s="47">
        <v>11</v>
      </c>
      <c r="G8" s="47">
        <v>0</v>
      </c>
      <c r="H8" s="47">
        <v>576</v>
      </c>
      <c r="I8" s="47">
        <v>984</v>
      </c>
      <c r="J8" s="47">
        <v>72</v>
      </c>
      <c r="K8" s="47">
        <v>88</v>
      </c>
      <c r="L8" s="51">
        <v>6</v>
      </c>
      <c r="M8" s="51">
        <v>2</v>
      </c>
      <c r="N8" s="51">
        <v>1</v>
      </c>
      <c r="O8" s="40">
        <v>0</v>
      </c>
    </row>
    <row r="9" spans="1:16" ht="15.6" x14ac:dyDescent="0.3">
      <c r="A9" s="38">
        <v>43952</v>
      </c>
      <c r="B9" s="47">
        <v>11</v>
      </c>
      <c r="C9" s="47">
        <v>18120</v>
      </c>
      <c r="D9" s="47">
        <v>23013</v>
      </c>
      <c r="E9" s="47">
        <v>198</v>
      </c>
      <c r="F9" s="47">
        <v>5</v>
      </c>
      <c r="G9" s="47">
        <v>2</v>
      </c>
      <c r="H9" s="47">
        <v>0</v>
      </c>
      <c r="I9" s="47">
        <v>1050</v>
      </c>
      <c r="J9" s="47">
        <v>62</v>
      </c>
      <c r="K9" s="47">
        <v>159</v>
      </c>
      <c r="L9" s="51">
        <v>17</v>
      </c>
      <c r="M9" s="51">
        <v>5</v>
      </c>
      <c r="N9" s="51">
        <v>1</v>
      </c>
      <c r="O9" s="40">
        <v>1</v>
      </c>
    </row>
    <row r="10" spans="1:16" ht="15.6" x14ac:dyDescent="0.3">
      <c r="A10" s="38">
        <v>43983</v>
      </c>
      <c r="B10" s="47">
        <v>5</v>
      </c>
      <c r="C10" s="47">
        <v>15484</v>
      </c>
      <c r="D10" s="47">
        <v>20461</v>
      </c>
      <c r="E10" s="47">
        <v>132</v>
      </c>
      <c r="F10" s="47">
        <v>1</v>
      </c>
      <c r="G10" s="47">
        <v>0</v>
      </c>
      <c r="H10" s="47">
        <v>437</v>
      </c>
      <c r="I10" s="47">
        <v>866</v>
      </c>
      <c r="J10" s="47">
        <v>42</v>
      </c>
      <c r="K10" s="47">
        <v>108</v>
      </c>
      <c r="L10" s="51">
        <v>15</v>
      </c>
      <c r="M10" s="51">
        <v>7</v>
      </c>
      <c r="N10" s="51">
        <v>1</v>
      </c>
      <c r="O10" s="40">
        <v>0</v>
      </c>
    </row>
    <row r="11" spans="1:16" ht="15.6" x14ac:dyDescent="0.3">
      <c r="A11" s="38">
        <v>44013</v>
      </c>
      <c r="B11" s="47">
        <v>12</v>
      </c>
      <c r="C11" s="47">
        <v>20457</v>
      </c>
      <c r="D11" s="47">
        <v>26240</v>
      </c>
      <c r="E11" s="47">
        <v>233</v>
      </c>
      <c r="F11" s="47">
        <v>6</v>
      </c>
      <c r="G11" s="47">
        <v>0</v>
      </c>
      <c r="H11" s="47">
        <v>0</v>
      </c>
      <c r="I11" s="47">
        <v>1040</v>
      </c>
      <c r="J11" s="47">
        <v>44</v>
      </c>
      <c r="K11" s="47">
        <v>138</v>
      </c>
      <c r="L11" s="51">
        <v>22</v>
      </c>
      <c r="M11" s="51">
        <v>5</v>
      </c>
      <c r="N11" s="51">
        <v>7</v>
      </c>
      <c r="O11" s="40">
        <v>0</v>
      </c>
      <c r="P11" t="s">
        <v>241</v>
      </c>
    </row>
    <row r="12" spans="1:16" ht="15.6" x14ac:dyDescent="0.3">
      <c r="A12" s="38">
        <v>44044</v>
      </c>
      <c r="B12" s="47">
        <v>4</v>
      </c>
      <c r="C12" s="47">
        <v>16079</v>
      </c>
      <c r="D12" s="47">
        <v>20413</v>
      </c>
      <c r="E12" s="47">
        <v>203</v>
      </c>
      <c r="F12" s="47">
        <v>1</v>
      </c>
      <c r="G12" s="47">
        <v>0</v>
      </c>
      <c r="H12" s="47">
        <v>0</v>
      </c>
      <c r="I12" s="47">
        <v>785</v>
      </c>
      <c r="J12" s="47">
        <v>46</v>
      </c>
      <c r="K12" s="47">
        <v>69</v>
      </c>
      <c r="L12" s="51">
        <v>10</v>
      </c>
      <c r="M12" s="51">
        <v>3</v>
      </c>
      <c r="N12" s="51">
        <v>1</v>
      </c>
      <c r="O12" s="40">
        <v>0</v>
      </c>
    </row>
    <row r="13" spans="1:16" ht="15.6" x14ac:dyDescent="0.3">
      <c r="A13" s="38">
        <v>44075</v>
      </c>
      <c r="B13" s="47">
        <v>16</v>
      </c>
      <c r="C13" s="47">
        <v>20857</v>
      </c>
      <c r="D13" s="47">
        <v>26126</v>
      </c>
      <c r="E13" s="47">
        <v>213</v>
      </c>
      <c r="F13" s="47">
        <v>5</v>
      </c>
      <c r="G13" s="47">
        <v>0</v>
      </c>
      <c r="H13" s="47">
        <v>0</v>
      </c>
      <c r="I13" s="47">
        <v>1042</v>
      </c>
      <c r="J13" s="47">
        <v>85</v>
      </c>
      <c r="K13" s="47">
        <v>127</v>
      </c>
      <c r="L13" s="51">
        <v>21</v>
      </c>
      <c r="M13" s="51">
        <v>7</v>
      </c>
      <c r="N13" s="51">
        <v>2</v>
      </c>
      <c r="O13" s="40">
        <v>1</v>
      </c>
    </row>
    <row r="14" spans="1:16" ht="15.6" x14ac:dyDescent="0.3">
      <c r="A14" s="38">
        <v>44105</v>
      </c>
      <c r="B14" s="47">
        <v>12</v>
      </c>
      <c r="C14" s="47">
        <v>21377</v>
      </c>
      <c r="D14" s="47">
        <v>26374</v>
      </c>
      <c r="E14" s="47">
        <v>186</v>
      </c>
      <c r="F14" s="47">
        <v>13</v>
      </c>
      <c r="G14" s="47">
        <v>1</v>
      </c>
      <c r="H14" s="47">
        <v>0</v>
      </c>
      <c r="I14" s="47">
        <v>1042</v>
      </c>
      <c r="J14" s="47">
        <v>92</v>
      </c>
      <c r="K14" s="47">
        <v>107</v>
      </c>
      <c r="L14" s="51">
        <v>21</v>
      </c>
      <c r="M14" s="51">
        <v>4</v>
      </c>
      <c r="N14" s="51">
        <v>4</v>
      </c>
      <c r="O14" s="40">
        <v>1</v>
      </c>
      <c r="P14" t="s">
        <v>240</v>
      </c>
    </row>
    <row r="15" spans="1:16" ht="15.6" x14ac:dyDescent="0.3">
      <c r="A15" s="38">
        <v>44136</v>
      </c>
      <c r="B15" s="47">
        <v>4</v>
      </c>
      <c r="C15" s="47">
        <v>13660</v>
      </c>
      <c r="D15" s="47">
        <v>17136</v>
      </c>
      <c r="E15" s="47">
        <v>73</v>
      </c>
      <c r="F15" s="47">
        <v>4</v>
      </c>
      <c r="G15" s="47">
        <v>0</v>
      </c>
      <c r="H15" s="47">
        <v>0</v>
      </c>
      <c r="I15" s="47">
        <v>739</v>
      </c>
      <c r="J15" s="47">
        <v>37</v>
      </c>
      <c r="K15" s="47">
        <v>59</v>
      </c>
      <c r="L15" s="51">
        <v>27</v>
      </c>
      <c r="M15" s="51">
        <v>4</v>
      </c>
      <c r="N15" s="51">
        <v>6</v>
      </c>
      <c r="O15" s="40">
        <v>0</v>
      </c>
      <c r="P15" t="s">
        <v>247</v>
      </c>
    </row>
    <row r="16" spans="1:16" ht="15.6" x14ac:dyDescent="0.3">
      <c r="A16" s="38">
        <v>44166</v>
      </c>
      <c r="B16" s="47">
        <v>2</v>
      </c>
      <c r="C16" s="47">
        <v>15799</v>
      </c>
      <c r="D16" s="47">
        <v>19910</v>
      </c>
      <c r="E16" s="47">
        <v>142</v>
      </c>
      <c r="F16" s="47">
        <v>7</v>
      </c>
      <c r="G16" s="47">
        <v>0</v>
      </c>
      <c r="H16" s="47">
        <v>0</v>
      </c>
      <c r="I16" s="47">
        <v>1054</v>
      </c>
      <c r="J16" s="47">
        <v>62</v>
      </c>
      <c r="K16" s="47">
        <v>99</v>
      </c>
      <c r="L16" s="51">
        <v>25</v>
      </c>
      <c r="M16" s="51">
        <v>3</v>
      </c>
      <c r="N16" s="51">
        <v>2</v>
      </c>
      <c r="O16" s="40">
        <v>0</v>
      </c>
    </row>
    <row r="17" spans="1:15" x14ac:dyDescent="0.3">
      <c r="A17" s="42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43"/>
      <c r="M17" s="43"/>
      <c r="N17" s="43"/>
      <c r="O17" s="44"/>
    </row>
    <row r="18" spans="1:15" ht="15.6" x14ac:dyDescent="0.3">
      <c r="A18" s="38" t="s">
        <v>157</v>
      </c>
      <c r="B18" s="45">
        <f>SUM(B5:B16)</f>
        <v>100</v>
      </c>
      <c r="C18" s="45">
        <f t="shared" ref="C18:K18" si="0">SUM(C5:C16)</f>
        <v>212512</v>
      </c>
      <c r="D18" s="45">
        <f t="shared" si="0"/>
        <v>271741</v>
      </c>
      <c r="E18" s="45">
        <f t="shared" si="0"/>
        <v>1987</v>
      </c>
      <c r="F18" s="45">
        <f>SUM(F5:F16)</f>
        <v>100</v>
      </c>
      <c r="G18" s="45">
        <f t="shared" si="0"/>
        <v>4</v>
      </c>
      <c r="H18" s="45">
        <f t="shared" si="0"/>
        <v>1776</v>
      </c>
      <c r="I18" s="45">
        <f t="shared" si="0"/>
        <v>11635</v>
      </c>
      <c r="J18" s="45">
        <f t="shared" si="0"/>
        <v>653</v>
      </c>
      <c r="K18" s="45">
        <f t="shared" si="0"/>
        <v>1215</v>
      </c>
      <c r="L18" s="45">
        <f t="shared" ref="L18" si="1">SUM(L5:L16)</f>
        <v>202</v>
      </c>
      <c r="M18" s="45">
        <f>SUM(M5:M16)</f>
        <v>47</v>
      </c>
      <c r="N18" s="45">
        <f>SUM(N5:N16)</f>
        <v>29</v>
      </c>
      <c r="O18" s="58">
        <f>SUM(O5:O16)</f>
        <v>7</v>
      </c>
    </row>
    <row r="19" spans="1:15" x14ac:dyDescent="0.3">
      <c r="A19" s="42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43"/>
      <c r="M19" s="43"/>
      <c r="N19" s="43"/>
      <c r="O19" s="44"/>
    </row>
    <row r="20" spans="1:15" ht="15.6" x14ac:dyDescent="0.3">
      <c r="A20" s="46" t="s">
        <v>158</v>
      </c>
      <c r="B20" s="47">
        <f>SUM(B5:B7)</f>
        <v>24</v>
      </c>
      <c r="C20" s="47">
        <f>SUM(C5:C7)</f>
        <v>54272</v>
      </c>
      <c r="D20" s="47">
        <f t="shared" ref="D20:M20" si="2">SUM(D5:D7)</f>
        <v>70044</v>
      </c>
      <c r="E20" s="47">
        <f t="shared" si="2"/>
        <v>427</v>
      </c>
      <c r="F20" s="47">
        <f t="shared" si="2"/>
        <v>47</v>
      </c>
      <c r="G20" s="47">
        <f t="shared" si="2"/>
        <v>1</v>
      </c>
      <c r="H20" s="47">
        <f t="shared" si="2"/>
        <v>763</v>
      </c>
      <c r="I20" s="47">
        <f t="shared" si="2"/>
        <v>3033</v>
      </c>
      <c r="J20" s="47">
        <f t="shared" si="2"/>
        <v>111</v>
      </c>
      <c r="K20" s="47">
        <f t="shared" si="2"/>
        <v>261</v>
      </c>
      <c r="L20" s="47">
        <f t="shared" si="2"/>
        <v>38</v>
      </c>
      <c r="M20" s="47">
        <f t="shared" si="2"/>
        <v>7</v>
      </c>
      <c r="N20" s="47">
        <f t="shared" ref="N20:O20" si="3">SUM(N5:N7)</f>
        <v>4</v>
      </c>
      <c r="O20" s="59">
        <f t="shared" si="3"/>
        <v>4</v>
      </c>
    </row>
    <row r="21" spans="1:15" ht="15.6" x14ac:dyDescent="0.3">
      <c r="A21" s="46" t="s">
        <v>159</v>
      </c>
      <c r="B21" s="47">
        <f>SUM(B8:B10)</f>
        <v>26</v>
      </c>
      <c r="C21" s="47">
        <f t="shared" ref="C21:M21" si="4">SUM(C8:C10)</f>
        <v>50011</v>
      </c>
      <c r="D21" s="47">
        <f>SUM(D8:D10)</f>
        <v>65498</v>
      </c>
      <c r="E21" s="47">
        <f t="shared" si="4"/>
        <v>510</v>
      </c>
      <c r="F21" s="47">
        <f>SUM(F8:F10)</f>
        <v>17</v>
      </c>
      <c r="G21" s="47">
        <f t="shared" ref="G21:H21" si="5">SUM(G8:G10)</f>
        <v>2</v>
      </c>
      <c r="H21" s="47">
        <f t="shared" si="5"/>
        <v>1013</v>
      </c>
      <c r="I21" s="47">
        <f t="shared" si="4"/>
        <v>2900</v>
      </c>
      <c r="J21" s="47">
        <f t="shared" si="4"/>
        <v>176</v>
      </c>
      <c r="K21" s="47">
        <f t="shared" si="4"/>
        <v>355</v>
      </c>
      <c r="L21" s="47">
        <f t="shared" si="4"/>
        <v>38</v>
      </c>
      <c r="M21" s="47">
        <f t="shared" si="4"/>
        <v>14</v>
      </c>
      <c r="N21" s="47">
        <f t="shared" ref="N21:O21" si="6">SUM(N8:N10)</f>
        <v>3</v>
      </c>
      <c r="O21" s="59">
        <f t="shared" si="6"/>
        <v>1</v>
      </c>
    </row>
    <row r="22" spans="1:15" ht="15.6" x14ac:dyDescent="0.3">
      <c r="A22" s="46" t="s">
        <v>160</v>
      </c>
      <c r="B22" s="47">
        <f>SUM(B11:B13)</f>
        <v>32</v>
      </c>
      <c r="C22" s="47">
        <f t="shared" ref="C22:K22" si="7">SUM(C11:C13)</f>
        <v>57393</v>
      </c>
      <c r="D22" s="47">
        <f t="shared" si="7"/>
        <v>72779</v>
      </c>
      <c r="E22" s="47">
        <f t="shared" si="7"/>
        <v>649</v>
      </c>
      <c r="F22" s="47">
        <f t="shared" ref="F22" si="8">SUM(F11:F13)</f>
        <v>12</v>
      </c>
      <c r="G22" s="47">
        <f>SUM(G11:G13)</f>
        <v>0</v>
      </c>
      <c r="H22" s="47">
        <f>SUM(H11:H13)</f>
        <v>0</v>
      </c>
      <c r="I22" s="47">
        <f t="shared" si="7"/>
        <v>2867</v>
      </c>
      <c r="J22" s="47">
        <f t="shared" si="7"/>
        <v>175</v>
      </c>
      <c r="K22" s="47">
        <f t="shared" si="7"/>
        <v>334</v>
      </c>
      <c r="L22" s="47">
        <f t="shared" ref="L22:M22" si="9">SUM(L11:L13)</f>
        <v>53</v>
      </c>
      <c r="M22" s="47">
        <f t="shared" si="9"/>
        <v>15</v>
      </c>
      <c r="N22" s="47">
        <f t="shared" ref="N22:O22" si="10">SUM(N11:N13)</f>
        <v>10</v>
      </c>
      <c r="O22" s="59">
        <f t="shared" si="10"/>
        <v>1</v>
      </c>
    </row>
    <row r="23" spans="1:15" ht="15.6" x14ac:dyDescent="0.3">
      <c r="A23" s="46" t="s">
        <v>161</v>
      </c>
      <c r="B23" s="47">
        <f>SUM(B14:B16)</f>
        <v>18</v>
      </c>
      <c r="C23" s="47">
        <f t="shared" ref="C23:K23" si="11">SUM(C14:C16)</f>
        <v>50836</v>
      </c>
      <c r="D23" s="47">
        <f t="shared" si="11"/>
        <v>63420</v>
      </c>
      <c r="E23" s="47">
        <f t="shared" si="11"/>
        <v>401</v>
      </c>
      <c r="F23" s="47">
        <f t="shared" ref="F23:G23" si="12">SUM(F14:F16)</f>
        <v>24</v>
      </c>
      <c r="G23" s="47">
        <f t="shared" si="12"/>
        <v>1</v>
      </c>
      <c r="H23" s="47">
        <f>SUM(H14:H16)</f>
        <v>0</v>
      </c>
      <c r="I23" s="47">
        <f t="shared" si="11"/>
        <v>2835</v>
      </c>
      <c r="J23" s="47">
        <f t="shared" si="11"/>
        <v>191</v>
      </c>
      <c r="K23" s="47">
        <f t="shared" si="11"/>
        <v>265</v>
      </c>
      <c r="L23" s="47">
        <f t="shared" ref="L23:M23" si="13">SUM(L14:L16)</f>
        <v>73</v>
      </c>
      <c r="M23" s="47">
        <f t="shared" si="13"/>
        <v>11</v>
      </c>
      <c r="N23" s="47">
        <f t="shared" ref="N23:O23" si="14">SUM(N14:N16)</f>
        <v>12</v>
      </c>
      <c r="O23" s="59">
        <f t="shared" si="14"/>
        <v>1</v>
      </c>
    </row>
    <row r="24" spans="1:15" ht="15" thickBot="1" x14ac:dyDescent="0.35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</row>
    <row r="27" spans="1:15" ht="15" thickBot="1" x14ac:dyDescent="0.35"/>
    <row r="28" spans="1:15" x14ac:dyDescent="0.3">
      <c r="A28" s="128" t="s">
        <v>211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30"/>
    </row>
    <row r="29" spans="1:15" x14ac:dyDescent="0.3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3"/>
    </row>
    <row r="30" spans="1:15" ht="15.6" x14ac:dyDescent="0.3">
      <c r="A30" s="36" t="s">
        <v>123</v>
      </c>
      <c r="B30" s="33" t="s">
        <v>190</v>
      </c>
      <c r="C30" s="32" t="s">
        <v>182</v>
      </c>
      <c r="D30" s="32" t="s">
        <v>181</v>
      </c>
      <c r="E30" s="32" t="s">
        <v>88</v>
      </c>
      <c r="F30" s="32" t="s">
        <v>183</v>
      </c>
      <c r="G30" s="32" t="s">
        <v>194</v>
      </c>
      <c r="H30" s="32" t="s">
        <v>193</v>
      </c>
      <c r="I30" s="32" t="s">
        <v>179</v>
      </c>
      <c r="J30" s="32" t="s">
        <v>180</v>
      </c>
      <c r="K30" s="32" t="s">
        <v>184</v>
      </c>
      <c r="L30" s="53" t="s">
        <v>163</v>
      </c>
      <c r="M30" s="57" t="s">
        <v>165</v>
      </c>
      <c r="N30" s="57" t="s">
        <v>164</v>
      </c>
      <c r="O30" s="55" t="s">
        <v>206</v>
      </c>
    </row>
    <row r="31" spans="1:15" ht="43.2" x14ac:dyDescent="0.3">
      <c r="A31" s="37" t="s">
        <v>31</v>
      </c>
      <c r="B31" s="34" t="s">
        <v>205</v>
      </c>
      <c r="C31" s="34" t="s">
        <v>185</v>
      </c>
      <c r="D31" s="34" t="s">
        <v>186</v>
      </c>
      <c r="E31" s="34" t="s">
        <v>187</v>
      </c>
      <c r="F31" s="34" t="s">
        <v>188</v>
      </c>
      <c r="G31" s="34" t="s">
        <v>203</v>
      </c>
      <c r="H31" s="34" t="s">
        <v>204</v>
      </c>
      <c r="I31" s="34" t="s">
        <v>177</v>
      </c>
      <c r="J31" s="34" t="s">
        <v>178</v>
      </c>
      <c r="K31" s="34" t="s">
        <v>189</v>
      </c>
      <c r="L31" s="3" t="s">
        <v>210</v>
      </c>
      <c r="M31" s="54" t="s">
        <v>208</v>
      </c>
      <c r="N31" s="54"/>
      <c r="O31" s="56" t="s">
        <v>207</v>
      </c>
    </row>
    <row r="32" spans="1:15" ht="15.6" x14ac:dyDescent="0.3">
      <c r="A32" s="38">
        <v>43831</v>
      </c>
      <c r="B32" s="75">
        <v>0</v>
      </c>
      <c r="C32" s="75">
        <v>1681</v>
      </c>
      <c r="D32" s="75">
        <v>2302</v>
      </c>
      <c r="E32" s="75">
        <v>10</v>
      </c>
      <c r="F32" s="75">
        <v>0</v>
      </c>
      <c r="G32" s="75">
        <v>0</v>
      </c>
      <c r="H32" s="75">
        <v>121</v>
      </c>
      <c r="I32" s="75">
        <v>142</v>
      </c>
      <c r="J32" s="75">
        <v>1</v>
      </c>
      <c r="K32" s="75">
        <v>10</v>
      </c>
      <c r="L32" s="77">
        <v>0</v>
      </c>
      <c r="M32" s="51">
        <v>0</v>
      </c>
      <c r="N32" s="51">
        <v>0</v>
      </c>
      <c r="O32" s="104">
        <v>0</v>
      </c>
    </row>
    <row r="33" spans="1:15" ht="15.6" x14ac:dyDescent="0.3">
      <c r="A33" s="38">
        <v>43862</v>
      </c>
      <c r="B33" s="47">
        <v>1</v>
      </c>
      <c r="C33" s="47">
        <v>2108</v>
      </c>
      <c r="D33" s="47">
        <v>2904</v>
      </c>
      <c r="E33" s="47">
        <v>20</v>
      </c>
      <c r="F33" s="47">
        <v>0</v>
      </c>
      <c r="G33" s="47">
        <v>0</v>
      </c>
      <c r="H33" s="47">
        <v>0</v>
      </c>
      <c r="I33" s="47">
        <v>20</v>
      </c>
      <c r="J33" s="47">
        <v>5</v>
      </c>
      <c r="K33" s="47">
        <v>12</v>
      </c>
      <c r="L33" s="51">
        <v>1</v>
      </c>
      <c r="M33" s="51">
        <v>0</v>
      </c>
      <c r="N33" s="51">
        <v>0</v>
      </c>
      <c r="O33" s="104">
        <v>0</v>
      </c>
    </row>
    <row r="34" spans="1:15" ht="15.6" x14ac:dyDescent="0.3">
      <c r="A34" s="38">
        <v>43891</v>
      </c>
      <c r="B34" s="47">
        <v>0</v>
      </c>
      <c r="C34" s="47">
        <v>2644</v>
      </c>
      <c r="D34" s="47">
        <v>3401</v>
      </c>
      <c r="E34" s="47">
        <v>13</v>
      </c>
      <c r="F34" s="47">
        <v>0</v>
      </c>
      <c r="G34" s="47">
        <v>0</v>
      </c>
      <c r="H34" s="47">
        <v>86</v>
      </c>
      <c r="I34" s="47">
        <v>231</v>
      </c>
      <c r="J34" s="47">
        <v>1</v>
      </c>
      <c r="K34" s="47">
        <v>11</v>
      </c>
      <c r="L34" s="51">
        <v>1</v>
      </c>
      <c r="M34" s="51">
        <v>0</v>
      </c>
      <c r="N34" s="51">
        <v>0</v>
      </c>
      <c r="O34" s="104">
        <v>0</v>
      </c>
    </row>
    <row r="35" spans="1:15" ht="15.6" x14ac:dyDescent="0.3">
      <c r="A35" s="38">
        <v>43922</v>
      </c>
      <c r="B35" s="47">
        <v>0</v>
      </c>
      <c r="C35" s="47">
        <v>1577</v>
      </c>
      <c r="D35" s="47">
        <v>1981</v>
      </c>
      <c r="E35" s="47">
        <v>18</v>
      </c>
      <c r="F35" s="47">
        <v>2</v>
      </c>
      <c r="G35" s="47">
        <v>1</v>
      </c>
      <c r="H35" s="47">
        <v>99</v>
      </c>
      <c r="I35" s="47">
        <v>157</v>
      </c>
      <c r="J35" s="47">
        <v>9</v>
      </c>
      <c r="K35" s="47">
        <v>4</v>
      </c>
      <c r="L35" s="51">
        <v>2</v>
      </c>
      <c r="M35" s="51">
        <v>0</v>
      </c>
      <c r="N35" s="51">
        <v>0</v>
      </c>
      <c r="O35" s="104">
        <v>0</v>
      </c>
    </row>
    <row r="36" spans="1:15" ht="15.6" x14ac:dyDescent="0.3">
      <c r="A36" s="38">
        <v>43952</v>
      </c>
      <c r="B36" s="47">
        <v>0</v>
      </c>
      <c r="C36" s="47">
        <v>1093</v>
      </c>
      <c r="D36" s="47">
        <v>1352</v>
      </c>
      <c r="E36" s="47">
        <v>7</v>
      </c>
      <c r="F36" s="47">
        <v>0</v>
      </c>
      <c r="G36" s="47">
        <v>0</v>
      </c>
      <c r="H36" s="47">
        <v>0</v>
      </c>
      <c r="I36" s="47">
        <v>105</v>
      </c>
      <c r="J36" s="47">
        <v>4</v>
      </c>
      <c r="K36" s="47">
        <v>4</v>
      </c>
      <c r="L36" s="51">
        <v>0</v>
      </c>
      <c r="M36" s="51">
        <v>0</v>
      </c>
      <c r="N36" s="51">
        <v>0</v>
      </c>
      <c r="O36" s="104">
        <v>0</v>
      </c>
    </row>
    <row r="37" spans="1:15" ht="15.6" x14ac:dyDescent="0.3">
      <c r="A37" s="38">
        <v>43983</v>
      </c>
      <c r="B37" s="47">
        <v>0</v>
      </c>
      <c r="C37" s="47">
        <v>670</v>
      </c>
      <c r="D37" s="47">
        <v>730</v>
      </c>
      <c r="E37" s="47">
        <v>5</v>
      </c>
      <c r="F37" s="47">
        <v>0</v>
      </c>
      <c r="G37" s="47">
        <v>0</v>
      </c>
      <c r="H37" s="47">
        <v>0</v>
      </c>
      <c r="I37" s="47">
        <v>61</v>
      </c>
      <c r="J37" s="47">
        <v>3</v>
      </c>
      <c r="K37" s="47">
        <v>4</v>
      </c>
      <c r="L37" s="51">
        <v>0</v>
      </c>
      <c r="M37" s="51">
        <v>0</v>
      </c>
      <c r="N37" s="51">
        <v>0</v>
      </c>
      <c r="O37" s="104">
        <v>0</v>
      </c>
    </row>
    <row r="38" spans="1:15" ht="15.6" x14ac:dyDescent="0.3">
      <c r="A38" s="38">
        <v>44013</v>
      </c>
      <c r="B38" s="47">
        <v>0</v>
      </c>
      <c r="C38" s="47">
        <v>660</v>
      </c>
      <c r="D38" s="47">
        <v>843</v>
      </c>
      <c r="E38" s="47">
        <v>2</v>
      </c>
      <c r="F38" s="47">
        <v>0</v>
      </c>
      <c r="G38" s="47">
        <v>0</v>
      </c>
      <c r="H38" s="47">
        <v>0</v>
      </c>
      <c r="I38" s="47">
        <v>56</v>
      </c>
      <c r="J38" s="47">
        <v>3</v>
      </c>
      <c r="K38" s="47">
        <v>3</v>
      </c>
      <c r="L38" s="51">
        <v>2</v>
      </c>
      <c r="M38" s="51">
        <v>1</v>
      </c>
      <c r="N38" s="51">
        <v>0</v>
      </c>
      <c r="O38" s="104">
        <v>0</v>
      </c>
    </row>
    <row r="39" spans="1:15" ht="15.6" x14ac:dyDescent="0.3">
      <c r="A39" s="38">
        <v>44044</v>
      </c>
      <c r="B39" s="47">
        <v>0</v>
      </c>
      <c r="C39" s="47">
        <v>649</v>
      </c>
      <c r="D39" s="47">
        <v>802</v>
      </c>
      <c r="E39" s="47">
        <v>2</v>
      </c>
      <c r="F39" s="47">
        <v>0</v>
      </c>
      <c r="G39" s="47">
        <v>0</v>
      </c>
      <c r="H39" s="47">
        <v>0</v>
      </c>
      <c r="I39" s="47">
        <v>54</v>
      </c>
      <c r="J39" s="47">
        <v>2</v>
      </c>
      <c r="K39" s="47">
        <v>5</v>
      </c>
      <c r="L39" s="51">
        <v>3</v>
      </c>
      <c r="M39" s="51">
        <v>0</v>
      </c>
      <c r="N39" s="51">
        <v>1</v>
      </c>
      <c r="O39" s="104">
        <v>0</v>
      </c>
    </row>
    <row r="40" spans="1:15" ht="15.6" x14ac:dyDescent="0.3">
      <c r="A40" s="38">
        <v>44075</v>
      </c>
      <c r="B40" s="47">
        <v>0</v>
      </c>
      <c r="C40" s="47">
        <v>231</v>
      </c>
      <c r="D40" s="47">
        <v>291</v>
      </c>
      <c r="E40" s="47">
        <v>0</v>
      </c>
      <c r="F40" s="47">
        <v>0</v>
      </c>
      <c r="G40" s="47">
        <v>0</v>
      </c>
      <c r="H40" s="47">
        <v>0</v>
      </c>
      <c r="I40" s="47">
        <v>22</v>
      </c>
      <c r="J40" s="47">
        <v>1</v>
      </c>
      <c r="K40" s="47">
        <v>1</v>
      </c>
      <c r="L40" s="51">
        <v>3</v>
      </c>
      <c r="M40" s="51">
        <v>0</v>
      </c>
      <c r="N40" s="51">
        <v>0</v>
      </c>
      <c r="O40" s="104">
        <v>0</v>
      </c>
    </row>
    <row r="41" spans="1:15" ht="15.6" x14ac:dyDescent="0.3">
      <c r="A41" s="38">
        <v>44105</v>
      </c>
      <c r="B41" s="47">
        <v>0</v>
      </c>
      <c r="C41" s="47">
        <v>657</v>
      </c>
      <c r="D41" s="47">
        <v>817</v>
      </c>
      <c r="E41" s="47">
        <v>4</v>
      </c>
      <c r="F41" s="47">
        <v>1</v>
      </c>
      <c r="G41" s="47">
        <v>0</v>
      </c>
      <c r="H41" s="47">
        <v>0</v>
      </c>
      <c r="I41" s="47">
        <v>58</v>
      </c>
      <c r="J41" s="47">
        <v>2</v>
      </c>
      <c r="K41" s="47">
        <v>2</v>
      </c>
      <c r="L41" s="51">
        <v>2</v>
      </c>
      <c r="M41" s="51">
        <v>0</v>
      </c>
      <c r="N41" s="51">
        <v>0</v>
      </c>
      <c r="O41" s="104">
        <v>0</v>
      </c>
    </row>
    <row r="42" spans="1:15" ht="15.6" x14ac:dyDescent="0.3">
      <c r="A42" s="38">
        <v>44136</v>
      </c>
      <c r="B42" s="47">
        <v>0</v>
      </c>
      <c r="C42" s="47">
        <v>228</v>
      </c>
      <c r="D42" s="47">
        <v>307</v>
      </c>
      <c r="E42" s="47">
        <v>1</v>
      </c>
      <c r="F42" s="47">
        <v>0</v>
      </c>
      <c r="G42" s="47">
        <v>0</v>
      </c>
      <c r="H42" s="47">
        <v>0</v>
      </c>
      <c r="I42" s="47">
        <v>26</v>
      </c>
      <c r="J42" s="47">
        <v>4</v>
      </c>
      <c r="K42" s="47">
        <v>2</v>
      </c>
      <c r="L42" s="51">
        <v>1</v>
      </c>
      <c r="M42" s="51">
        <v>0</v>
      </c>
      <c r="N42" s="51">
        <v>0</v>
      </c>
      <c r="O42" s="104">
        <v>0</v>
      </c>
    </row>
    <row r="43" spans="1:15" ht="15.6" x14ac:dyDescent="0.3">
      <c r="A43" s="38">
        <v>44166</v>
      </c>
      <c r="B43" s="39">
        <v>0</v>
      </c>
      <c r="C43" s="39">
        <v>23</v>
      </c>
      <c r="D43" s="39">
        <v>316</v>
      </c>
      <c r="E43" s="39">
        <v>1</v>
      </c>
      <c r="F43" s="39">
        <v>0</v>
      </c>
      <c r="G43" s="39">
        <v>0</v>
      </c>
      <c r="H43" s="39">
        <v>0</v>
      </c>
      <c r="I43" s="39">
        <v>18</v>
      </c>
      <c r="J43" s="39">
        <v>0</v>
      </c>
      <c r="K43" s="39">
        <v>0</v>
      </c>
      <c r="L43" s="51">
        <v>2</v>
      </c>
      <c r="M43" s="51">
        <v>0</v>
      </c>
      <c r="N43" s="51">
        <v>0</v>
      </c>
      <c r="O43" s="104">
        <v>0</v>
      </c>
    </row>
    <row r="44" spans="1:15" x14ac:dyDescent="0.3">
      <c r="A44" s="42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43"/>
      <c r="M44" s="43"/>
      <c r="N44" s="43"/>
      <c r="O44" s="44"/>
    </row>
    <row r="45" spans="1:15" ht="15.6" x14ac:dyDescent="0.3">
      <c r="A45" s="38" t="s">
        <v>157</v>
      </c>
      <c r="B45" s="45">
        <f>SUM(B32:B43)</f>
        <v>1</v>
      </c>
      <c r="C45" s="45">
        <f t="shared" ref="C45:O45" si="15">SUM(C32:C43)</f>
        <v>12221</v>
      </c>
      <c r="D45" s="45">
        <f t="shared" si="15"/>
        <v>16046</v>
      </c>
      <c r="E45" s="45">
        <f t="shared" si="15"/>
        <v>83</v>
      </c>
      <c r="F45" s="45">
        <f t="shared" si="15"/>
        <v>3</v>
      </c>
      <c r="G45" s="45">
        <f t="shared" si="15"/>
        <v>1</v>
      </c>
      <c r="H45" s="45">
        <f t="shared" si="15"/>
        <v>306</v>
      </c>
      <c r="I45" s="45">
        <f t="shared" si="15"/>
        <v>950</v>
      </c>
      <c r="J45" s="45">
        <f t="shared" si="15"/>
        <v>35</v>
      </c>
      <c r="K45" s="45">
        <f t="shared" si="15"/>
        <v>58</v>
      </c>
      <c r="L45" s="45">
        <f t="shared" si="15"/>
        <v>17</v>
      </c>
      <c r="M45" s="45">
        <f t="shared" si="15"/>
        <v>1</v>
      </c>
      <c r="N45" s="45">
        <f t="shared" si="15"/>
        <v>1</v>
      </c>
      <c r="O45" s="58">
        <f t="shared" si="15"/>
        <v>0</v>
      </c>
    </row>
    <row r="46" spans="1:15" x14ac:dyDescent="0.3">
      <c r="A46" s="42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43"/>
      <c r="M46" s="43"/>
      <c r="N46" s="43"/>
      <c r="O46" s="44"/>
    </row>
    <row r="47" spans="1:15" ht="15.6" x14ac:dyDescent="0.3">
      <c r="A47" s="46" t="s">
        <v>158</v>
      </c>
      <c r="B47" s="47">
        <f>SUM(B32:B34)</f>
        <v>1</v>
      </c>
      <c r="C47" s="47">
        <f>SUM(C32:C34)</f>
        <v>6433</v>
      </c>
      <c r="D47" s="47">
        <f t="shared" ref="D47:M47" si="16">SUM(D32:D34)</f>
        <v>8607</v>
      </c>
      <c r="E47" s="47">
        <f t="shared" si="16"/>
        <v>43</v>
      </c>
      <c r="F47" s="47">
        <f t="shared" si="16"/>
        <v>0</v>
      </c>
      <c r="G47" s="47">
        <f t="shared" si="16"/>
        <v>0</v>
      </c>
      <c r="H47" s="47">
        <f t="shared" si="16"/>
        <v>207</v>
      </c>
      <c r="I47" s="47">
        <f t="shared" si="16"/>
        <v>393</v>
      </c>
      <c r="J47" s="47">
        <f t="shared" si="16"/>
        <v>7</v>
      </c>
      <c r="K47" s="47">
        <f t="shared" si="16"/>
        <v>33</v>
      </c>
      <c r="L47" s="47">
        <f t="shared" si="16"/>
        <v>2</v>
      </c>
      <c r="M47" s="47">
        <f t="shared" si="16"/>
        <v>0</v>
      </c>
      <c r="N47" s="47">
        <f t="shared" ref="N47" si="17">SUM(N32:N34)</f>
        <v>0</v>
      </c>
      <c r="O47" s="59">
        <f t="shared" ref="O47" si="18">SUM(O32:O34)</f>
        <v>0</v>
      </c>
    </row>
    <row r="48" spans="1:15" ht="15.6" x14ac:dyDescent="0.3">
      <c r="A48" s="46" t="s">
        <v>159</v>
      </c>
      <c r="B48" s="47">
        <f>SUM(B35:B37)</f>
        <v>0</v>
      </c>
      <c r="C48" s="47">
        <f t="shared" ref="C48" si="19">SUM(C35:C37)</f>
        <v>3340</v>
      </c>
      <c r="D48" s="47">
        <f>SUM(D35:D37)</f>
        <v>4063</v>
      </c>
      <c r="E48" s="47">
        <f t="shared" ref="E48" si="20">SUM(E35:E37)</f>
        <v>30</v>
      </c>
      <c r="F48" s="47">
        <f>SUM(F35:F37)</f>
        <v>2</v>
      </c>
      <c r="G48" s="47">
        <f t="shared" ref="G48:M48" si="21">SUM(G35:G37)</f>
        <v>1</v>
      </c>
      <c r="H48" s="47">
        <f t="shared" si="21"/>
        <v>99</v>
      </c>
      <c r="I48" s="47">
        <f t="shared" si="21"/>
        <v>323</v>
      </c>
      <c r="J48" s="47">
        <f t="shared" si="21"/>
        <v>16</v>
      </c>
      <c r="K48" s="47">
        <f t="shared" si="21"/>
        <v>12</v>
      </c>
      <c r="L48" s="47">
        <f t="shared" si="21"/>
        <v>2</v>
      </c>
      <c r="M48" s="47">
        <f t="shared" si="21"/>
        <v>0</v>
      </c>
      <c r="N48" s="47">
        <f t="shared" ref="N48" si="22">SUM(N35:N37)</f>
        <v>0</v>
      </c>
      <c r="O48" s="59">
        <f t="shared" ref="O48" si="23">SUM(O35:O37)</f>
        <v>0</v>
      </c>
    </row>
    <row r="49" spans="1:15" ht="15.6" x14ac:dyDescent="0.3">
      <c r="A49" s="46" t="s">
        <v>160</v>
      </c>
      <c r="B49" s="47">
        <f>SUM(B38:B40)</f>
        <v>0</v>
      </c>
      <c r="C49" s="47">
        <f t="shared" ref="C49:F49" si="24">SUM(C38:C40)</f>
        <v>1540</v>
      </c>
      <c r="D49" s="47">
        <f t="shared" si="24"/>
        <v>1936</v>
      </c>
      <c r="E49" s="47">
        <f t="shared" si="24"/>
        <v>4</v>
      </c>
      <c r="F49" s="47">
        <f t="shared" si="24"/>
        <v>0</v>
      </c>
      <c r="G49" s="47">
        <f>SUM(G38:G40)</f>
        <v>0</v>
      </c>
      <c r="H49" s="47">
        <f>SUM(H38:H40)</f>
        <v>0</v>
      </c>
      <c r="I49" s="47">
        <f t="shared" ref="I49:M49" si="25">SUM(I38:I40)</f>
        <v>132</v>
      </c>
      <c r="J49" s="47">
        <f t="shared" si="25"/>
        <v>6</v>
      </c>
      <c r="K49" s="47">
        <f t="shared" si="25"/>
        <v>9</v>
      </c>
      <c r="L49" s="47">
        <f t="shared" si="25"/>
        <v>8</v>
      </c>
      <c r="M49" s="47">
        <f t="shared" si="25"/>
        <v>1</v>
      </c>
      <c r="N49" s="47">
        <f t="shared" ref="N49" si="26">SUM(N38:N40)</f>
        <v>1</v>
      </c>
      <c r="O49" s="59">
        <f t="shared" ref="O49" si="27">SUM(O38:O40)</f>
        <v>0</v>
      </c>
    </row>
    <row r="50" spans="1:15" ht="15.6" x14ac:dyDescent="0.3">
      <c r="A50" s="46" t="s">
        <v>161</v>
      </c>
      <c r="B50" s="47">
        <f>SUM(B41:B43)</f>
        <v>0</v>
      </c>
      <c r="C50" s="47">
        <f t="shared" ref="C50:G50" si="28">SUM(C41:C43)</f>
        <v>908</v>
      </c>
      <c r="D50" s="47">
        <f t="shared" si="28"/>
        <v>1440</v>
      </c>
      <c r="E50" s="47">
        <f t="shared" si="28"/>
        <v>6</v>
      </c>
      <c r="F50" s="47">
        <f t="shared" si="28"/>
        <v>1</v>
      </c>
      <c r="G50" s="47">
        <f t="shared" si="28"/>
        <v>0</v>
      </c>
      <c r="H50" s="47">
        <f>SUM(H41:H43)</f>
        <v>0</v>
      </c>
      <c r="I50" s="47">
        <f t="shared" ref="I50:M50" si="29">SUM(I41:I43)</f>
        <v>102</v>
      </c>
      <c r="J50" s="47">
        <f t="shared" si="29"/>
        <v>6</v>
      </c>
      <c r="K50" s="47">
        <f t="shared" si="29"/>
        <v>4</v>
      </c>
      <c r="L50" s="47">
        <f t="shared" si="29"/>
        <v>5</v>
      </c>
      <c r="M50" s="47">
        <f t="shared" si="29"/>
        <v>0</v>
      </c>
      <c r="N50" s="47">
        <f t="shared" ref="N50" si="30">SUM(N41:N43)</f>
        <v>0</v>
      </c>
      <c r="O50" s="59">
        <f t="shared" ref="O50" si="31">SUM(O41:O43)</f>
        <v>0</v>
      </c>
    </row>
    <row r="51" spans="1:15" ht="15" thickBot="1" x14ac:dyDescent="0.35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0"/>
    </row>
  </sheetData>
  <sheetProtection algorithmName="SHA-512" hashValue="rzJBZRKvzOEBM+1VLT/C7+2/4CC/aIIa9QnSnwFjvorgZS55juLCOa3Z07c4DQ0w5OOL7aKdspCxvzIH4zBDbw==" saltValue="oOf6s0qEKMxseeHFaM+oiQ==" spinCount="100000" sheet="1" objects="1" scenarios="1"/>
  <mergeCells count="2">
    <mergeCell ref="A1:O2"/>
    <mergeCell ref="A28:O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962DB-516B-4979-8F34-8A323A1B8295}">
  <dimension ref="A1:L20"/>
  <sheetViews>
    <sheetView zoomScale="85" zoomScaleNormal="85" workbookViewId="0">
      <pane ySplit="3" topLeftCell="A4" activePane="bottomLeft" state="frozen"/>
      <selection pane="bottomLeft" activeCell="K20" sqref="A1:K20"/>
    </sheetView>
  </sheetViews>
  <sheetFormatPr defaultRowHeight="14.4" x14ac:dyDescent="0.3"/>
  <cols>
    <col min="1" max="1" width="21.33203125" customWidth="1"/>
    <col min="2" max="3" width="19.5546875" customWidth="1"/>
    <col min="4" max="4" width="14.21875" customWidth="1"/>
    <col min="5" max="5" width="29.109375" customWidth="1"/>
    <col min="6" max="6" width="17.44140625" bestFit="1" customWidth="1"/>
    <col min="7" max="7" width="14.44140625" customWidth="1"/>
    <col min="8" max="8" width="28.6640625" bestFit="1" customWidth="1"/>
    <col min="9" max="10" width="15.77734375" customWidth="1"/>
    <col min="11" max="11" width="53.6640625" bestFit="1" customWidth="1"/>
    <col min="12" max="12" width="15.44140625" customWidth="1"/>
  </cols>
  <sheetData>
    <row r="1" spans="1:12" x14ac:dyDescent="0.3">
      <c r="A1" s="138" t="s">
        <v>129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2" ht="15" thickBot="1" x14ac:dyDescent="0.3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2" ht="16.2" thickBot="1" x14ac:dyDescent="0.35">
      <c r="A3" s="12" t="s">
        <v>123</v>
      </c>
      <c r="B3" s="13" t="s">
        <v>124</v>
      </c>
      <c r="C3" s="13" t="s">
        <v>88</v>
      </c>
      <c r="D3" s="13" t="s">
        <v>125</v>
      </c>
      <c r="E3" s="13" t="s">
        <v>134</v>
      </c>
      <c r="F3" s="13" t="s">
        <v>3</v>
      </c>
      <c r="G3" s="13" t="s">
        <v>87</v>
      </c>
      <c r="H3" s="13" t="s">
        <v>128</v>
      </c>
      <c r="I3" s="13" t="s">
        <v>127</v>
      </c>
      <c r="J3" s="14" t="s">
        <v>86</v>
      </c>
      <c r="K3" s="22" t="s">
        <v>126</v>
      </c>
      <c r="L3" s="28"/>
    </row>
    <row r="4" spans="1:12" ht="15.6" x14ac:dyDescent="0.3">
      <c r="A4" s="19">
        <v>43831</v>
      </c>
      <c r="B4" s="20">
        <v>10</v>
      </c>
      <c r="C4" s="20">
        <v>462</v>
      </c>
      <c r="D4" s="20">
        <v>20</v>
      </c>
      <c r="E4" s="20">
        <v>2.06</v>
      </c>
      <c r="F4" s="20">
        <v>108</v>
      </c>
      <c r="G4" s="20">
        <v>0</v>
      </c>
      <c r="H4" s="20">
        <v>37</v>
      </c>
      <c r="I4" s="20">
        <v>14</v>
      </c>
      <c r="J4" s="20">
        <v>73</v>
      </c>
      <c r="K4" s="21"/>
      <c r="L4" s="5"/>
    </row>
    <row r="5" spans="1:12" ht="15.6" x14ac:dyDescent="0.3">
      <c r="A5" s="15">
        <v>43862</v>
      </c>
      <c r="B5" s="16">
        <v>3</v>
      </c>
      <c r="C5" s="16">
        <v>243</v>
      </c>
      <c r="D5" s="16">
        <v>22</v>
      </c>
      <c r="E5" s="16">
        <v>18.8</v>
      </c>
      <c r="F5" s="16">
        <v>117</v>
      </c>
      <c r="G5" s="16">
        <v>0</v>
      </c>
      <c r="H5" s="16">
        <v>37</v>
      </c>
      <c r="I5" s="16">
        <v>19</v>
      </c>
      <c r="J5" s="16">
        <v>24</v>
      </c>
      <c r="K5" s="17"/>
      <c r="L5" s="5"/>
    </row>
    <row r="6" spans="1:12" ht="15.6" x14ac:dyDescent="0.3">
      <c r="A6" s="15">
        <v>43891</v>
      </c>
      <c r="B6" s="16">
        <v>8</v>
      </c>
      <c r="C6" s="16">
        <v>188</v>
      </c>
      <c r="D6" s="16">
        <v>20</v>
      </c>
      <c r="E6" s="16">
        <v>17.8</v>
      </c>
      <c r="F6" s="16">
        <v>110</v>
      </c>
      <c r="G6" s="16">
        <v>1</v>
      </c>
      <c r="H6" s="16">
        <v>36</v>
      </c>
      <c r="I6" s="16">
        <v>9</v>
      </c>
      <c r="J6" s="16">
        <v>5</v>
      </c>
      <c r="K6" s="17"/>
      <c r="L6" s="5"/>
    </row>
    <row r="7" spans="1:12" ht="15.6" x14ac:dyDescent="0.3">
      <c r="A7" s="15">
        <v>43922</v>
      </c>
      <c r="B7" s="16">
        <v>8</v>
      </c>
      <c r="C7" s="16">
        <v>261</v>
      </c>
      <c r="D7" s="16">
        <v>14</v>
      </c>
      <c r="E7" s="16">
        <v>19.8</v>
      </c>
      <c r="F7" s="16">
        <v>95</v>
      </c>
      <c r="G7" s="16">
        <v>1</v>
      </c>
      <c r="H7" s="16">
        <v>39</v>
      </c>
      <c r="I7" s="16">
        <v>181</v>
      </c>
      <c r="J7" s="16">
        <v>11</v>
      </c>
      <c r="K7" s="17"/>
      <c r="L7" s="5"/>
    </row>
    <row r="8" spans="1:12" ht="15.6" x14ac:dyDescent="0.3">
      <c r="A8" s="15">
        <v>43952</v>
      </c>
      <c r="B8" s="16">
        <v>2</v>
      </c>
      <c r="C8" s="16">
        <v>408</v>
      </c>
      <c r="D8" s="16">
        <v>13</v>
      </c>
      <c r="E8" s="16">
        <v>21.3</v>
      </c>
      <c r="F8" s="16">
        <v>80</v>
      </c>
      <c r="G8" s="16">
        <v>0</v>
      </c>
      <c r="H8" s="16">
        <v>20</v>
      </c>
      <c r="I8" s="16">
        <v>2</v>
      </c>
      <c r="J8" s="16">
        <v>2</v>
      </c>
      <c r="K8" s="17"/>
      <c r="L8" s="5"/>
    </row>
    <row r="9" spans="1:12" ht="15.6" x14ac:dyDescent="0.3">
      <c r="A9" s="15">
        <v>43983</v>
      </c>
      <c r="B9" s="16">
        <v>1</v>
      </c>
      <c r="C9" s="16">
        <v>288</v>
      </c>
      <c r="D9" s="16">
        <v>12</v>
      </c>
      <c r="E9" s="16">
        <v>17.600000000000001</v>
      </c>
      <c r="F9" s="16">
        <v>74</v>
      </c>
      <c r="G9" s="16">
        <v>0</v>
      </c>
      <c r="H9" s="16">
        <v>30</v>
      </c>
      <c r="I9" s="16">
        <v>7</v>
      </c>
      <c r="J9" s="16">
        <v>13</v>
      </c>
      <c r="K9" s="17"/>
      <c r="L9" s="5"/>
    </row>
    <row r="10" spans="1:12" ht="15.6" x14ac:dyDescent="0.3">
      <c r="A10" s="15">
        <v>44013</v>
      </c>
      <c r="B10" s="16">
        <v>0</v>
      </c>
      <c r="C10" s="16">
        <v>247</v>
      </c>
      <c r="D10" s="16">
        <v>15</v>
      </c>
      <c r="E10" s="16">
        <v>18.100000000000001</v>
      </c>
      <c r="F10" s="16">
        <v>67</v>
      </c>
      <c r="G10" s="16">
        <v>0</v>
      </c>
      <c r="H10" s="16">
        <v>31</v>
      </c>
      <c r="I10" s="16">
        <v>2</v>
      </c>
      <c r="J10" s="16">
        <v>7</v>
      </c>
      <c r="K10" s="17"/>
      <c r="L10" s="5"/>
    </row>
    <row r="11" spans="1:12" ht="15.6" x14ac:dyDescent="0.3">
      <c r="A11" s="15">
        <v>44044</v>
      </c>
      <c r="B11" s="16">
        <v>9</v>
      </c>
      <c r="C11" s="16">
        <v>290</v>
      </c>
      <c r="D11" s="16">
        <v>15</v>
      </c>
      <c r="E11" s="16">
        <v>16.3</v>
      </c>
      <c r="F11" s="16">
        <v>84</v>
      </c>
      <c r="G11" s="16">
        <v>4</v>
      </c>
      <c r="H11" s="16">
        <v>39</v>
      </c>
      <c r="I11" s="16">
        <v>6</v>
      </c>
      <c r="J11" s="16">
        <v>11</v>
      </c>
      <c r="K11" s="17"/>
      <c r="L11" s="5"/>
    </row>
    <row r="12" spans="1:12" ht="15.6" x14ac:dyDescent="0.3">
      <c r="A12" s="15">
        <v>44075</v>
      </c>
      <c r="B12" s="16">
        <v>12</v>
      </c>
      <c r="C12" s="16">
        <v>315</v>
      </c>
      <c r="D12" s="16">
        <v>21</v>
      </c>
      <c r="E12" s="16">
        <v>15.5</v>
      </c>
      <c r="F12" s="16">
        <v>141</v>
      </c>
      <c r="G12" s="16">
        <v>2</v>
      </c>
      <c r="H12" s="16">
        <v>42</v>
      </c>
      <c r="I12" s="16">
        <v>4</v>
      </c>
      <c r="J12" s="16">
        <v>6</v>
      </c>
      <c r="K12" s="17"/>
      <c r="L12" s="5"/>
    </row>
    <row r="13" spans="1:12" ht="15.6" x14ac:dyDescent="0.3">
      <c r="A13" s="15">
        <v>44105</v>
      </c>
      <c r="B13" s="16">
        <v>1</v>
      </c>
      <c r="C13" s="16">
        <v>334</v>
      </c>
      <c r="D13" s="16">
        <v>22</v>
      </c>
      <c r="E13" s="16">
        <v>19.2</v>
      </c>
      <c r="F13" s="16">
        <v>153</v>
      </c>
      <c r="G13" s="16">
        <v>3</v>
      </c>
      <c r="H13" s="16">
        <v>52</v>
      </c>
      <c r="I13" s="16">
        <v>14</v>
      </c>
      <c r="J13" s="16">
        <v>10</v>
      </c>
      <c r="K13" s="17" t="s">
        <v>131</v>
      </c>
      <c r="L13" s="5"/>
    </row>
    <row r="14" spans="1:12" ht="15.6" x14ac:dyDescent="0.3">
      <c r="A14" s="15">
        <v>44136</v>
      </c>
      <c r="B14" s="16">
        <v>-2</v>
      </c>
      <c r="C14" s="16">
        <v>730</v>
      </c>
      <c r="D14" s="16">
        <v>22</v>
      </c>
      <c r="E14" s="16">
        <v>18.2</v>
      </c>
      <c r="F14" s="16">
        <v>97</v>
      </c>
      <c r="G14" s="16">
        <v>8</v>
      </c>
      <c r="H14" s="16">
        <v>45</v>
      </c>
      <c r="I14" s="16">
        <v>14</v>
      </c>
      <c r="J14" s="16">
        <v>10</v>
      </c>
      <c r="K14" s="17" t="s">
        <v>132</v>
      </c>
      <c r="L14" s="5"/>
    </row>
    <row r="15" spans="1:12" ht="15.6" x14ac:dyDescent="0.3">
      <c r="A15" s="15">
        <v>44166</v>
      </c>
      <c r="B15" s="16">
        <v>6</v>
      </c>
      <c r="C15" s="16">
        <v>1306</v>
      </c>
      <c r="D15" s="16">
        <v>17</v>
      </c>
      <c r="E15" s="16">
        <v>18</v>
      </c>
      <c r="F15" s="16">
        <v>101</v>
      </c>
      <c r="G15" s="16">
        <v>5</v>
      </c>
      <c r="H15" s="16">
        <v>46</v>
      </c>
      <c r="I15" s="16">
        <v>12</v>
      </c>
      <c r="J15" s="16">
        <v>59</v>
      </c>
      <c r="K15" s="17" t="s">
        <v>133</v>
      </c>
      <c r="L15" s="5"/>
    </row>
    <row r="16" spans="1:12" ht="15" thickBot="1" x14ac:dyDescent="0.3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18.600000000000001" thickBot="1" x14ac:dyDescent="0.35">
      <c r="A17" s="23" t="s">
        <v>95</v>
      </c>
      <c r="B17" s="24">
        <f t="shared" ref="B17:J17" si="0" xml:space="preserve"> SUM(B4:B15)</f>
        <v>58</v>
      </c>
      <c r="C17" s="24">
        <f t="shared" si="0"/>
        <v>5072</v>
      </c>
      <c r="D17" s="24">
        <f t="shared" si="0"/>
        <v>213</v>
      </c>
      <c r="E17" s="25">
        <f t="shared" si="0"/>
        <v>202.65999999999997</v>
      </c>
      <c r="F17" s="24">
        <f t="shared" si="0"/>
        <v>1227</v>
      </c>
      <c r="G17" s="24">
        <f t="shared" si="0"/>
        <v>24</v>
      </c>
      <c r="H17" s="24">
        <f t="shared" si="0"/>
        <v>454</v>
      </c>
      <c r="I17" s="24">
        <f t="shared" si="0"/>
        <v>284</v>
      </c>
      <c r="J17" s="26">
        <f t="shared" si="0"/>
        <v>231</v>
      </c>
      <c r="K17" s="27"/>
    </row>
    <row r="18" spans="1:11" ht="15" thickBot="1" x14ac:dyDescent="0.35">
      <c r="A18" s="11"/>
      <c r="D18" s="18"/>
      <c r="F18" s="18"/>
      <c r="G18" s="18"/>
      <c r="H18" s="18"/>
      <c r="I18" s="18"/>
      <c r="J18" s="18"/>
    </row>
    <row r="19" spans="1:11" ht="47.4" thickBot="1" x14ac:dyDescent="0.35">
      <c r="D19" s="29" t="s">
        <v>136</v>
      </c>
      <c r="F19" s="139" t="s">
        <v>135</v>
      </c>
      <c r="G19" s="140"/>
      <c r="H19" s="140"/>
      <c r="I19" s="140"/>
      <c r="J19" s="141"/>
    </row>
    <row r="20" spans="1:11" ht="15.6" x14ac:dyDescent="0.3">
      <c r="H20" s="30">
        <f xml:space="preserve"> SUM(F17:J17)</f>
        <v>2220</v>
      </c>
    </row>
  </sheetData>
  <sheetProtection algorithmName="SHA-512" hashValue="R7RIkc8s9ifpdmgWHI6mmTZz5z0KzY2JOgeb1borSv8K4v0CPsvjxq0g10tv3FBK0nP682IYNS1p3dHJBc1V6w==" saltValue="UNRl64l30M/HcdasEaRhCA==" spinCount="100000" sheet="1" objects="1" scenarios="1"/>
  <mergeCells count="2">
    <mergeCell ref="A1:K2"/>
    <mergeCell ref="F19:J19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D3695-FA44-444C-B4ED-6DE7AC6D8CDE}">
  <dimension ref="A1:M43"/>
  <sheetViews>
    <sheetView zoomScaleNormal="100" workbookViewId="0">
      <pane ySplit="3" topLeftCell="A4" activePane="bottomLeft" state="frozen"/>
      <selection pane="bottomLeft" sqref="A1:J44"/>
    </sheetView>
  </sheetViews>
  <sheetFormatPr defaultRowHeight="14.4" x14ac:dyDescent="0.3"/>
  <cols>
    <col min="1" max="1" width="14.109375" customWidth="1"/>
    <col min="2" max="2" width="17.33203125" bestFit="1" customWidth="1"/>
    <col min="3" max="3" width="13" customWidth="1"/>
    <col min="4" max="4" width="12" bestFit="1" customWidth="1"/>
    <col min="5" max="5" width="16.44140625" customWidth="1"/>
    <col min="6" max="6" width="22" bestFit="1" customWidth="1"/>
    <col min="7" max="7" width="10.33203125" customWidth="1"/>
    <col min="8" max="8" width="10.109375" bestFit="1" customWidth="1"/>
    <col min="9" max="9" width="10.88671875" bestFit="1" customWidth="1"/>
    <col min="10" max="10" width="23.21875" customWidth="1"/>
  </cols>
  <sheetData>
    <row r="1" spans="1:13" ht="21" x14ac:dyDescent="0.3">
      <c r="A1" s="142" t="s">
        <v>224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3" ht="23.4" customHeight="1" x14ac:dyDescent="0.3">
      <c r="A2" s="143" t="s">
        <v>225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3" s="113" customFormat="1" ht="48" customHeight="1" x14ac:dyDescent="0.3">
      <c r="A3" s="105" t="s">
        <v>123</v>
      </c>
      <c r="B3" s="74" t="s">
        <v>233</v>
      </c>
      <c r="C3" s="74" t="s">
        <v>89</v>
      </c>
      <c r="D3" s="74" t="s">
        <v>234</v>
      </c>
      <c r="E3" s="8" t="s">
        <v>242</v>
      </c>
      <c r="F3" s="116" t="s">
        <v>243</v>
      </c>
      <c r="G3" s="74" t="s">
        <v>3</v>
      </c>
      <c r="H3" s="74" t="s">
        <v>237</v>
      </c>
      <c r="I3" s="74" t="s">
        <v>4</v>
      </c>
      <c r="J3" s="8" t="s">
        <v>244</v>
      </c>
    </row>
    <row r="4" spans="1:13" ht="15.6" customHeight="1" x14ac:dyDescent="0.3">
      <c r="A4" s="107" t="s">
        <v>226</v>
      </c>
      <c r="B4" s="82" t="s">
        <v>31</v>
      </c>
      <c r="C4" s="82" t="s">
        <v>31</v>
      </c>
      <c r="D4" s="106" t="s">
        <v>31</v>
      </c>
      <c r="E4" s="82" t="s">
        <v>31</v>
      </c>
      <c r="F4" s="116" t="s">
        <v>31</v>
      </c>
      <c r="G4" s="106" t="s">
        <v>31</v>
      </c>
      <c r="H4" s="82" t="s">
        <v>31</v>
      </c>
      <c r="I4" s="82" t="s">
        <v>31</v>
      </c>
      <c r="J4" s="82" t="s">
        <v>31</v>
      </c>
    </row>
    <row r="5" spans="1:13" x14ac:dyDescent="0.3">
      <c r="A5" s="108" t="s">
        <v>227</v>
      </c>
      <c r="B5" s="85">
        <v>111</v>
      </c>
      <c r="C5" s="79">
        <v>4316</v>
      </c>
      <c r="D5" s="79">
        <v>0</v>
      </c>
      <c r="E5" s="109">
        <v>328</v>
      </c>
      <c r="F5" s="117">
        <v>7.6999999999999999E-2</v>
      </c>
      <c r="G5" s="85">
        <v>85</v>
      </c>
      <c r="H5" s="85">
        <v>0</v>
      </c>
      <c r="I5" s="85">
        <v>0</v>
      </c>
      <c r="J5" s="110">
        <v>9.6000000000000002E-2</v>
      </c>
    </row>
    <row r="6" spans="1:13" x14ac:dyDescent="0.3">
      <c r="A6" s="108" t="s">
        <v>90</v>
      </c>
      <c r="B6" s="85">
        <v>69</v>
      </c>
      <c r="C6" s="79">
        <v>4616</v>
      </c>
      <c r="D6" s="79">
        <v>0</v>
      </c>
      <c r="E6" s="109">
        <v>249</v>
      </c>
      <c r="F6" s="117">
        <v>0.05</v>
      </c>
      <c r="G6" s="85">
        <v>116</v>
      </c>
      <c r="H6" s="85">
        <v>5</v>
      </c>
      <c r="I6" s="85">
        <v>11</v>
      </c>
      <c r="J6" s="110">
        <v>0.08</v>
      </c>
    </row>
    <row r="7" spans="1:13" x14ac:dyDescent="0.3">
      <c r="A7" s="108" t="s">
        <v>91</v>
      </c>
      <c r="B7" s="85">
        <v>73</v>
      </c>
      <c r="C7" s="79">
        <v>5823</v>
      </c>
      <c r="D7" s="79">
        <v>0</v>
      </c>
      <c r="E7" s="109">
        <v>245</v>
      </c>
      <c r="F7" s="117">
        <v>0.04</v>
      </c>
      <c r="G7" s="85">
        <v>168</v>
      </c>
      <c r="H7" s="85">
        <v>0</v>
      </c>
      <c r="I7" s="85">
        <v>8</v>
      </c>
      <c r="J7" s="110">
        <v>7.0000000000000007E-2</v>
      </c>
    </row>
    <row r="8" spans="1:13" x14ac:dyDescent="0.3">
      <c r="A8" s="108" t="s">
        <v>92</v>
      </c>
      <c r="B8" s="85">
        <v>69</v>
      </c>
      <c r="C8" s="79">
        <v>3962</v>
      </c>
      <c r="D8" s="79">
        <v>0</v>
      </c>
      <c r="E8" s="109">
        <v>147</v>
      </c>
      <c r="F8" s="117">
        <v>3.4000000000000002E-2</v>
      </c>
      <c r="G8" s="85">
        <v>91</v>
      </c>
      <c r="H8" s="85">
        <v>0</v>
      </c>
      <c r="I8" s="85">
        <v>0</v>
      </c>
      <c r="J8" s="110">
        <v>0.06</v>
      </c>
    </row>
    <row r="9" spans="1:13" x14ac:dyDescent="0.3">
      <c r="A9" s="108" t="s">
        <v>93</v>
      </c>
      <c r="B9" s="85">
        <v>72</v>
      </c>
      <c r="C9" s="79">
        <v>4088</v>
      </c>
      <c r="D9" s="79">
        <v>0</v>
      </c>
      <c r="E9" s="109">
        <v>134</v>
      </c>
      <c r="F9" s="117">
        <v>3.1699999999999999E-2</v>
      </c>
      <c r="G9" s="85">
        <v>108</v>
      </c>
      <c r="H9" s="85">
        <v>1</v>
      </c>
      <c r="I9" s="85">
        <v>14</v>
      </c>
      <c r="J9" s="110">
        <v>0.06</v>
      </c>
    </row>
    <row r="10" spans="1:13" x14ac:dyDescent="0.3">
      <c r="A10" s="108" t="s">
        <v>94</v>
      </c>
      <c r="B10" s="85">
        <v>66</v>
      </c>
      <c r="C10" s="79">
        <v>6817</v>
      </c>
      <c r="D10" s="79">
        <v>0</v>
      </c>
      <c r="E10" s="109">
        <v>381</v>
      </c>
      <c r="F10" s="117">
        <v>5.5E-2</v>
      </c>
      <c r="G10" s="85">
        <v>177</v>
      </c>
      <c r="H10" s="85">
        <v>3</v>
      </c>
      <c r="I10" s="85">
        <v>3</v>
      </c>
      <c r="J10" s="110">
        <v>0.08</v>
      </c>
    </row>
    <row r="11" spans="1:13" x14ac:dyDescent="0.3">
      <c r="A11" s="108" t="s">
        <v>228</v>
      </c>
      <c r="B11" s="85">
        <v>67</v>
      </c>
      <c r="C11" s="79">
        <v>9998</v>
      </c>
      <c r="D11" s="79">
        <v>0</v>
      </c>
      <c r="E11" s="109">
        <v>735</v>
      </c>
      <c r="F11" s="117">
        <v>6.9000000000000006E-2</v>
      </c>
      <c r="G11" s="85">
        <v>225</v>
      </c>
      <c r="H11" s="85">
        <v>3</v>
      </c>
      <c r="I11" s="85">
        <v>9</v>
      </c>
      <c r="J11" s="110">
        <v>9.2700000000000005E-2</v>
      </c>
    </row>
    <row r="12" spans="1:13" x14ac:dyDescent="0.3">
      <c r="A12" s="108" t="s">
        <v>229</v>
      </c>
      <c r="B12" s="85">
        <v>48</v>
      </c>
      <c r="C12" s="79">
        <v>18768</v>
      </c>
      <c r="D12" s="79">
        <v>121</v>
      </c>
      <c r="E12" s="109">
        <v>5421</v>
      </c>
      <c r="F12" s="117">
        <v>0.14599999999999999</v>
      </c>
      <c r="G12" s="85">
        <v>415</v>
      </c>
      <c r="H12" s="85">
        <v>2</v>
      </c>
      <c r="I12" s="85">
        <v>13</v>
      </c>
      <c r="J12" s="110">
        <v>0.17</v>
      </c>
    </row>
    <row r="13" spans="1:13" x14ac:dyDescent="0.3">
      <c r="A13" s="108" t="s">
        <v>230</v>
      </c>
      <c r="B13" s="85">
        <v>70</v>
      </c>
      <c r="C13" s="79">
        <v>24973</v>
      </c>
      <c r="D13" s="79">
        <v>0</v>
      </c>
      <c r="E13" s="109">
        <v>1862</v>
      </c>
      <c r="F13" s="117">
        <v>5.3999999999999999E-2</v>
      </c>
      <c r="G13" s="85">
        <v>785</v>
      </c>
      <c r="H13" s="85">
        <v>17</v>
      </c>
      <c r="I13" s="85">
        <v>48</v>
      </c>
      <c r="J13" s="110">
        <v>8.6199999999999999E-2</v>
      </c>
    </row>
    <row r="14" spans="1:13" x14ac:dyDescent="0.3">
      <c r="A14" s="108" t="s">
        <v>231</v>
      </c>
      <c r="B14" s="85">
        <v>66</v>
      </c>
      <c r="C14" s="79">
        <v>26823</v>
      </c>
      <c r="D14" s="79">
        <v>784</v>
      </c>
      <c r="E14" s="109">
        <v>2067</v>
      </c>
      <c r="F14" s="117">
        <v>2.9000000000000001E-2</v>
      </c>
      <c r="G14" s="85">
        <v>693</v>
      </c>
      <c r="H14" s="85">
        <v>43</v>
      </c>
      <c r="I14" s="85">
        <v>36</v>
      </c>
      <c r="J14" s="110">
        <v>8.6999999999999994E-2</v>
      </c>
    </row>
    <row r="15" spans="1:13" x14ac:dyDescent="0.3">
      <c r="A15" s="108" t="s">
        <v>232</v>
      </c>
      <c r="B15" s="85">
        <v>113</v>
      </c>
      <c r="C15" s="79">
        <v>26778</v>
      </c>
      <c r="D15" s="79">
        <v>0</v>
      </c>
      <c r="E15" s="109">
        <v>3178</v>
      </c>
      <c r="F15" s="117">
        <v>8.9399999999999993E-2</v>
      </c>
      <c r="G15" s="85">
        <v>746</v>
      </c>
      <c r="H15" s="85">
        <v>16</v>
      </c>
      <c r="I15" s="85">
        <v>57</v>
      </c>
      <c r="J15" s="110">
        <v>0.11899999999999999</v>
      </c>
    </row>
    <row r="16" spans="1:13" x14ac:dyDescent="0.3">
      <c r="A16" s="88" t="s">
        <v>95</v>
      </c>
      <c r="B16" s="89">
        <f>SUM(B5:B15)</f>
        <v>824</v>
      </c>
      <c r="C16" s="89">
        <f t="shared" ref="C16:D16" si="0">SUM(C5:C15)</f>
        <v>136962</v>
      </c>
      <c r="D16" s="89">
        <f t="shared" si="0"/>
        <v>905</v>
      </c>
      <c r="E16" s="91">
        <f>SUM(E4:E15)</f>
        <v>14747</v>
      </c>
      <c r="F16" s="118">
        <f>AVERAGE((SUM(F5:F15))/(11))</f>
        <v>6.1372727272727287E-2</v>
      </c>
      <c r="G16" s="91">
        <f>SUM(G5:G15)</f>
        <v>3609</v>
      </c>
      <c r="H16" s="91">
        <f>SUM(H5:H15)</f>
        <v>90</v>
      </c>
      <c r="I16" s="91">
        <f>SUM(I5:I15)</f>
        <v>199</v>
      </c>
      <c r="J16" s="111">
        <f>AVERAGE((SUM(J5:J15))/(11))</f>
        <v>9.0990909090909081E-2</v>
      </c>
      <c r="M16" s="112"/>
    </row>
    <row r="17" spans="1:10" ht="15.6" x14ac:dyDescent="0.3">
      <c r="A17" s="46" t="s">
        <v>158</v>
      </c>
      <c r="B17" s="47">
        <f>SUM(B4:B6)</f>
        <v>180</v>
      </c>
      <c r="C17" s="47">
        <f t="shared" ref="C17:E17" si="1">SUM(C4:C6)</f>
        <v>8932</v>
      </c>
      <c r="D17" s="47">
        <f t="shared" si="1"/>
        <v>0</v>
      </c>
      <c r="E17" s="47">
        <f t="shared" si="1"/>
        <v>577</v>
      </c>
      <c r="F17" s="119">
        <f>AVERAGE((SUM(F4:F6))/3)</f>
        <v>4.2333333333333334E-2</v>
      </c>
      <c r="G17" s="47">
        <f>SUM(G4:G6)</f>
        <v>201</v>
      </c>
      <c r="H17" s="47">
        <f t="shared" ref="H17:I17" si="2">SUM(H4:H6)</f>
        <v>5</v>
      </c>
      <c r="I17" s="47">
        <f t="shared" si="2"/>
        <v>11</v>
      </c>
      <c r="J17" s="114">
        <f>AVERAGE((SUM(J4:J6))/3)</f>
        <v>5.8666666666666666E-2</v>
      </c>
    </row>
    <row r="18" spans="1:10" ht="15.6" x14ac:dyDescent="0.3">
      <c r="A18" s="46" t="s">
        <v>159</v>
      </c>
      <c r="B18" s="47">
        <f>SUM(B7:B9)</f>
        <v>214</v>
      </c>
      <c r="C18" s="47">
        <f t="shared" ref="C18:E18" si="3">SUM(C7:C9)</f>
        <v>13873</v>
      </c>
      <c r="D18" s="47">
        <f t="shared" si="3"/>
        <v>0</v>
      </c>
      <c r="E18" s="47">
        <f t="shared" si="3"/>
        <v>526</v>
      </c>
      <c r="F18" s="119">
        <f>AVERAGE((SUM(F7:F9))/3)</f>
        <v>3.5233333333333339E-2</v>
      </c>
      <c r="G18" s="47">
        <f t="shared" ref="G18:I18" si="4">SUM(G7:G9)</f>
        <v>367</v>
      </c>
      <c r="H18" s="47">
        <f t="shared" si="4"/>
        <v>1</v>
      </c>
      <c r="I18" s="47">
        <f t="shared" si="4"/>
        <v>22</v>
      </c>
      <c r="J18" s="114">
        <f>AVERAGE((SUM(J7:J9))/3)</f>
        <v>6.3333333333333339E-2</v>
      </c>
    </row>
    <row r="19" spans="1:10" ht="15.6" x14ac:dyDescent="0.3">
      <c r="A19" s="46" t="s">
        <v>160</v>
      </c>
      <c r="B19" s="47">
        <f>SUM(B10:B12)</f>
        <v>181</v>
      </c>
      <c r="C19" s="47">
        <f t="shared" ref="C19:E19" si="5">SUM(C10:C12)</f>
        <v>35583</v>
      </c>
      <c r="D19" s="47">
        <f t="shared" si="5"/>
        <v>121</v>
      </c>
      <c r="E19" s="47">
        <f t="shared" si="5"/>
        <v>6537</v>
      </c>
      <c r="F19" s="119">
        <f>AVERAGE((SUM(F10:F12))/3)</f>
        <v>9.0000000000000011E-2</v>
      </c>
      <c r="G19" s="47">
        <f t="shared" ref="G19:I19" si="6">SUM(G10:G12)</f>
        <v>817</v>
      </c>
      <c r="H19" s="47">
        <f t="shared" si="6"/>
        <v>8</v>
      </c>
      <c r="I19" s="47">
        <f t="shared" si="6"/>
        <v>25</v>
      </c>
      <c r="J19" s="114">
        <f>AVERAGE((SUM(J10:J12))/3)</f>
        <v>0.11423333333333334</v>
      </c>
    </row>
    <row r="20" spans="1:10" ht="15.6" x14ac:dyDescent="0.3">
      <c r="A20" s="46" t="s">
        <v>161</v>
      </c>
      <c r="B20" s="47">
        <f>SUM(B13:B15)</f>
        <v>249</v>
      </c>
      <c r="C20" s="47">
        <f t="shared" ref="C20:E20" si="7">SUM(C13:C15)</f>
        <v>78574</v>
      </c>
      <c r="D20" s="47">
        <f t="shared" si="7"/>
        <v>784</v>
      </c>
      <c r="E20" s="47">
        <f t="shared" si="7"/>
        <v>7107</v>
      </c>
      <c r="F20" s="119">
        <f>AVERAGE((SUM(F13:F15))/3)</f>
        <v>5.7466666666666666E-2</v>
      </c>
      <c r="G20" s="47">
        <f t="shared" ref="G20:I20" si="8">SUM(G13:G15)</f>
        <v>2224</v>
      </c>
      <c r="H20" s="47">
        <f t="shared" si="8"/>
        <v>76</v>
      </c>
      <c r="I20" s="47">
        <f t="shared" si="8"/>
        <v>141</v>
      </c>
      <c r="J20" s="114">
        <f>AVERAGE((SUM(J13:J15))/3)</f>
        <v>9.74E-2</v>
      </c>
    </row>
    <row r="24" spans="1:10" ht="21" x14ac:dyDescent="0.3">
      <c r="A24" s="142" t="s">
        <v>239</v>
      </c>
      <c r="B24" s="142"/>
      <c r="C24" s="142"/>
      <c r="D24" s="142"/>
      <c r="E24" s="142"/>
      <c r="F24" s="142"/>
      <c r="G24" s="142"/>
      <c r="H24" s="142"/>
      <c r="I24" s="142"/>
      <c r="J24" s="142"/>
    </row>
    <row r="25" spans="1:10" x14ac:dyDescent="0.3">
      <c r="A25" s="143" t="s">
        <v>225</v>
      </c>
      <c r="B25" s="143"/>
      <c r="C25" s="143"/>
      <c r="D25" s="143"/>
      <c r="E25" s="143"/>
      <c r="F25" s="143"/>
      <c r="G25" s="143"/>
      <c r="H25" s="143"/>
      <c r="I25" s="143"/>
      <c r="J25" s="143"/>
    </row>
    <row r="26" spans="1:10" x14ac:dyDescent="0.3">
      <c r="A26" s="105" t="s">
        <v>123</v>
      </c>
      <c r="B26" s="74" t="s">
        <v>233</v>
      </c>
      <c r="C26" s="74" t="s">
        <v>89</v>
      </c>
      <c r="D26" s="74" t="s">
        <v>234</v>
      </c>
      <c r="E26" s="74" t="s">
        <v>235</v>
      </c>
      <c r="F26" s="115" t="s">
        <v>236</v>
      </c>
      <c r="G26" s="74" t="s">
        <v>3</v>
      </c>
      <c r="H26" s="74" t="s">
        <v>237</v>
      </c>
      <c r="I26" s="74" t="s">
        <v>4</v>
      </c>
      <c r="J26" s="74" t="s">
        <v>238</v>
      </c>
    </row>
    <row r="27" spans="1:10" x14ac:dyDescent="0.3">
      <c r="A27" s="107" t="s">
        <v>226</v>
      </c>
      <c r="B27" s="82" t="s">
        <v>31</v>
      </c>
      <c r="C27" s="82" t="s">
        <v>31</v>
      </c>
      <c r="D27" s="106" t="s">
        <v>31</v>
      </c>
      <c r="E27" s="82" t="s">
        <v>31</v>
      </c>
      <c r="F27" s="116" t="s">
        <v>31</v>
      </c>
      <c r="G27" s="106" t="s">
        <v>31</v>
      </c>
      <c r="H27" s="82" t="s">
        <v>31</v>
      </c>
      <c r="I27" s="82" t="s">
        <v>31</v>
      </c>
      <c r="J27" s="82" t="s">
        <v>31</v>
      </c>
    </row>
    <row r="28" spans="1:10" x14ac:dyDescent="0.3">
      <c r="A28" s="108" t="s">
        <v>227</v>
      </c>
      <c r="B28" s="82" t="s">
        <v>31</v>
      </c>
      <c r="C28" s="82" t="s">
        <v>31</v>
      </c>
      <c r="D28" s="106" t="s">
        <v>31</v>
      </c>
      <c r="E28" s="82" t="s">
        <v>31</v>
      </c>
      <c r="F28" s="116" t="s">
        <v>31</v>
      </c>
      <c r="G28" s="106" t="s">
        <v>31</v>
      </c>
      <c r="H28" s="82" t="s">
        <v>31</v>
      </c>
      <c r="I28" s="82" t="s">
        <v>31</v>
      </c>
      <c r="J28" s="82" t="s">
        <v>31</v>
      </c>
    </row>
    <row r="29" spans="1:10" x14ac:dyDescent="0.3">
      <c r="A29" s="108" t="s">
        <v>90</v>
      </c>
      <c r="B29" s="82" t="s">
        <v>31</v>
      </c>
      <c r="C29" s="82" t="s">
        <v>31</v>
      </c>
      <c r="D29" s="106" t="s">
        <v>31</v>
      </c>
      <c r="E29" s="82" t="s">
        <v>31</v>
      </c>
      <c r="F29" s="116" t="s">
        <v>31</v>
      </c>
      <c r="G29" s="106" t="s">
        <v>31</v>
      </c>
      <c r="H29" s="82" t="s">
        <v>31</v>
      </c>
      <c r="I29" s="82" t="s">
        <v>31</v>
      </c>
      <c r="J29" s="82" t="s">
        <v>31</v>
      </c>
    </row>
    <row r="30" spans="1:10" x14ac:dyDescent="0.3">
      <c r="A30" s="108" t="s">
        <v>91</v>
      </c>
      <c r="B30" s="85">
        <v>39</v>
      </c>
      <c r="C30" s="79">
        <v>336</v>
      </c>
      <c r="D30" s="79">
        <v>0</v>
      </c>
      <c r="E30" s="109">
        <v>23</v>
      </c>
      <c r="F30" s="117">
        <v>6.8000000000000005E-2</v>
      </c>
      <c r="G30" s="85">
        <v>14</v>
      </c>
      <c r="H30" s="85">
        <v>0</v>
      </c>
      <c r="I30" s="85">
        <v>4</v>
      </c>
      <c r="J30" s="110">
        <v>0.122</v>
      </c>
    </row>
    <row r="31" spans="1:10" x14ac:dyDescent="0.3">
      <c r="A31" s="108" t="s">
        <v>92</v>
      </c>
      <c r="B31" s="85">
        <v>37</v>
      </c>
      <c r="C31" s="79">
        <v>1427</v>
      </c>
      <c r="D31" s="79">
        <v>0</v>
      </c>
      <c r="E31" s="109">
        <v>19</v>
      </c>
      <c r="F31" s="117">
        <v>0.111</v>
      </c>
      <c r="G31" s="85">
        <v>59</v>
      </c>
      <c r="H31" s="85">
        <v>1</v>
      </c>
      <c r="I31" s="85">
        <v>16</v>
      </c>
      <c r="J31" s="110">
        <v>0.16</v>
      </c>
    </row>
    <row r="32" spans="1:10" x14ac:dyDescent="0.3">
      <c r="A32" s="108" t="s">
        <v>93</v>
      </c>
      <c r="B32" s="85">
        <v>7</v>
      </c>
      <c r="C32" s="79">
        <v>856</v>
      </c>
      <c r="D32" s="79">
        <v>0</v>
      </c>
      <c r="E32" s="109">
        <v>41</v>
      </c>
      <c r="F32" s="117">
        <v>5.57E-2</v>
      </c>
      <c r="G32" s="85">
        <v>27</v>
      </c>
      <c r="H32" s="85">
        <v>1</v>
      </c>
      <c r="I32" s="85">
        <v>0</v>
      </c>
      <c r="J32" s="110">
        <v>8.6999999999999994E-2</v>
      </c>
    </row>
    <row r="33" spans="1:10" x14ac:dyDescent="0.3">
      <c r="A33" s="108" t="s">
        <v>94</v>
      </c>
      <c r="B33" s="85">
        <v>20</v>
      </c>
      <c r="C33" s="79">
        <v>540</v>
      </c>
      <c r="D33" s="79">
        <v>0</v>
      </c>
      <c r="E33" s="109">
        <v>52</v>
      </c>
      <c r="F33" s="117">
        <v>9.4399999999999998E-2</v>
      </c>
      <c r="G33" s="85">
        <v>19</v>
      </c>
      <c r="H33" s="85">
        <v>0</v>
      </c>
      <c r="I33" s="85">
        <v>8</v>
      </c>
      <c r="J33" s="110">
        <v>0.14399999999999999</v>
      </c>
    </row>
    <row r="34" spans="1:10" x14ac:dyDescent="0.3">
      <c r="A34" s="108" t="s">
        <v>228</v>
      </c>
      <c r="B34" s="85">
        <v>13</v>
      </c>
      <c r="C34" s="79">
        <v>886</v>
      </c>
      <c r="D34" s="79">
        <v>0</v>
      </c>
      <c r="E34" s="109">
        <v>169</v>
      </c>
      <c r="F34" s="117">
        <v>0.187</v>
      </c>
      <c r="G34" s="85">
        <v>32</v>
      </c>
      <c r="H34" s="85">
        <v>1</v>
      </c>
      <c r="I34" s="85">
        <v>11</v>
      </c>
      <c r="J34" s="110">
        <v>0.23799999999999999</v>
      </c>
    </row>
    <row r="35" spans="1:10" x14ac:dyDescent="0.3">
      <c r="A35" s="108" t="s">
        <v>229</v>
      </c>
      <c r="B35" s="85">
        <v>13</v>
      </c>
      <c r="C35" s="79">
        <v>521</v>
      </c>
      <c r="D35" s="79">
        <v>0</v>
      </c>
      <c r="E35" s="109">
        <v>29</v>
      </c>
      <c r="F35" s="117">
        <v>5.5599999999999997E-2</v>
      </c>
      <c r="G35" s="85">
        <v>20</v>
      </c>
      <c r="H35" s="85">
        <v>0</v>
      </c>
      <c r="I35" s="85">
        <v>2</v>
      </c>
      <c r="J35" s="110">
        <v>9.7799999999999998E-2</v>
      </c>
    </row>
    <row r="36" spans="1:10" x14ac:dyDescent="0.3">
      <c r="A36" s="108" t="s">
        <v>230</v>
      </c>
      <c r="B36" s="85">
        <v>17</v>
      </c>
      <c r="C36" s="79">
        <v>3054</v>
      </c>
      <c r="D36" s="79">
        <v>0</v>
      </c>
      <c r="E36" s="109">
        <v>741</v>
      </c>
      <c r="F36" s="117">
        <v>0.158</v>
      </c>
      <c r="G36" s="85">
        <v>123</v>
      </c>
      <c r="H36" s="85">
        <v>0</v>
      </c>
      <c r="I36" s="85">
        <v>8</v>
      </c>
      <c r="J36" s="110">
        <v>0.20566999999999999</v>
      </c>
    </row>
    <row r="37" spans="1:10" x14ac:dyDescent="0.3">
      <c r="A37" s="108" t="s">
        <v>231</v>
      </c>
      <c r="B37" s="85">
        <v>23</v>
      </c>
      <c r="C37" s="79">
        <v>1772</v>
      </c>
      <c r="D37" s="79">
        <v>0</v>
      </c>
      <c r="E37" s="109">
        <v>108</v>
      </c>
      <c r="F37" s="117">
        <v>5.6899999999999999E-2</v>
      </c>
      <c r="G37" s="85">
        <v>90</v>
      </c>
      <c r="H37" s="85">
        <v>1</v>
      </c>
      <c r="I37" s="85">
        <v>2</v>
      </c>
      <c r="J37" s="110">
        <v>0.1089</v>
      </c>
    </row>
    <row r="38" spans="1:10" x14ac:dyDescent="0.3">
      <c r="A38" s="108" t="s">
        <v>232</v>
      </c>
      <c r="B38" s="85">
        <v>26</v>
      </c>
      <c r="C38" s="79">
        <v>3675</v>
      </c>
      <c r="D38" s="79">
        <v>0</v>
      </c>
      <c r="E38" s="109">
        <v>251</v>
      </c>
      <c r="F38" s="117">
        <v>7.5999999999999998E-2</v>
      </c>
      <c r="G38" s="85">
        <v>109</v>
      </c>
      <c r="H38" s="85">
        <v>4</v>
      </c>
      <c r="I38" s="85">
        <v>3</v>
      </c>
      <c r="J38" s="110">
        <v>0.10970000000000001</v>
      </c>
    </row>
    <row r="39" spans="1:10" x14ac:dyDescent="0.3">
      <c r="A39" s="88" t="s">
        <v>95</v>
      </c>
      <c r="B39" s="89">
        <f>SUM(B28:B38)</f>
        <v>195</v>
      </c>
      <c r="C39" s="89">
        <f t="shared" ref="C39" si="9">SUM(C28:C38)</f>
        <v>13067</v>
      </c>
      <c r="D39" s="89">
        <f t="shared" ref="D39" si="10">SUM(D28:D38)</f>
        <v>0</v>
      </c>
      <c r="E39" s="91">
        <f>SUM(E27:E38)</f>
        <v>1433</v>
      </c>
      <c r="F39" s="118">
        <f>AVERAGE((SUM(F28:F38))/(11))</f>
        <v>7.8418181818181817E-2</v>
      </c>
      <c r="G39" s="91">
        <f>SUM(G28:G38)</f>
        <v>493</v>
      </c>
      <c r="H39" s="91">
        <f>SUM(H28:H38)</f>
        <v>8</v>
      </c>
      <c r="I39" s="91">
        <f>SUM(I28:I38)</f>
        <v>54</v>
      </c>
      <c r="J39" s="111">
        <f>AVERAGE((SUM(J28:J38))/(11))</f>
        <v>0.11573363636363636</v>
      </c>
    </row>
    <row r="40" spans="1:10" ht="15.6" x14ac:dyDescent="0.3">
      <c r="A40" s="46" t="s">
        <v>158</v>
      </c>
      <c r="B40" s="47">
        <f>SUM(B27:B29)</f>
        <v>0</v>
      </c>
      <c r="C40" s="47">
        <f>SUM(C27:C29)</f>
        <v>0</v>
      </c>
      <c r="D40" s="47">
        <f>SUM(D27:D29)</f>
        <v>0</v>
      </c>
      <c r="E40" s="47">
        <f>SUM(E27:E29)</f>
        <v>0</v>
      </c>
      <c r="F40" s="119">
        <f>AVERAGE((SUM(F27:F29))/3)</f>
        <v>0</v>
      </c>
      <c r="G40" s="47">
        <f>SUM(G27:G29)</f>
        <v>0</v>
      </c>
      <c r="H40" s="47">
        <f t="shared" ref="H40:I40" si="11">SUM(H27:H29)</f>
        <v>0</v>
      </c>
      <c r="I40" s="47">
        <f t="shared" si="11"/>
        <v>0</v>
      </c>
      <c r="J40" s="114">
        <f>AVERAGE((SUM(J27:J29))/3)</f>
        <v>0</v>
      </c>
    </row>
    <row r="41" spans="1:10" ht="15.6" x14ac:dyDescent="0.3">
      <c r="A41" s="46" t="s">
        <v>159</v>
      </c>
      <c r="B41" s="47">
        <f>SUM(B30:B32)</f>
        <v>83</v>
      </c>
      <c r="C41" s="47">
        <f>SUM(C30:C32)</f>
        <v>2619</v>
      </c>
      <c r="D41" s="47">
        <f>SUM(D30:D32)</f>
        <v>0</v>
      </c>
      <c r="E41" s="47">
        <f>SUM(E30:E32)</f>
        <v>83</v>
      </c>
      <c r="F41" s="119">
        <f t="shared" ref="F41:F43" si="12">AVERAGE((SUM(F28:F30))/3)</f>
        <v>2.2666666666666668E-2</v>
      </c>
      <c r="G41" s="47">
        <f>SUM(G30:G32)</f>
        <v>100</v>
      </c>
      <c r="H41" s="47">
        <f t="shared" ref="H41:I41" si="13">SUM(H30:H32)</f>
        <v>2</v>
      </c>
      <c r="I41" s="47">
        <f t="shared" si="13"/>
        <v>20</v>
      </c>
      <c r="J41" s="114">
        <f t="shared" ref="J41:J43" si="14">AVERAGE((SUM(J28:J30))/3)</f>
        <v>4.0666666666666663E-2</v>
      </c>
    </row>
    <row r="42" spans="1:10" ht="15.6" x14ac:dyDescent="0.3">
      <c r="A42" s="46" t="s">
        <v>160</v>
      </c>
      <c r="B42" s="47">
        <f>SUM(B33:B35)</f>
        <v>46</v>
      </c>
      <c r="C42" s="47">
        <f>SUM(C33:C35)</f>
        <v>1947</v>
      </c>
      <c r="D42" s="47">
        <f>SUM(D33:D35)</f>
        <v>0</v>
      </c>
      <c r="E42" s="47">
        <f>SUM(E33:E35)</f>
        <v>250</v>
      </c>
      <c r="F42" s="119">
        <f t="shared" si="12"/>
        <v>5.9666666666666666E-2</v>
      </c>
      <c r="G42" s="47">
        <f>SUM(G33:G35)</f>
        <v>71</v>
      </c>
      <c r="H42" s="47">
        <f t="shared" ref="H42:I42" si="15">SUM(H33:H35)</f>
        <v>1</v>
      </c>
      <c r="I42" s="47">
        <f t="shared" si="15"/>
        <v>21</v>
      </c>
      <c r="J42" s="114">
        <f t="shared" si="14"/>
        <v>9.4000000000000014E-2</v>
      </c>
    </row>
    <row r="43" spans="1:10" ht="15.6" x14ac:dyDescent="0.3">
      <c r="A43" s="46" t="s">
        <v>161</v>
      </c>
      <c r="B43" s="47">
        <f>SUM(B36:B38)</f>
        <v>66</v>
      </c>
      <c r="C43" s="47">
        <f>SUM(C36:C38)</f>
        <v>8501</v>
      </c>
      <c r="D43" s="47">
        <f>SUM(D36:D38)</f>
        <v>0</v>
      </c>
      <c r="E43" s="47">
        <f>SUM(E36:E38)</f>
        <v>1100</v>
      </c>
      <c r="F43" s="119">
        <f t="shared" si="12"/>
        <v>7.8233333333333335E-2</v>
      </c>
      <c r="G43" s="47">
        <f>SUM(G36:G38)</f>
        <v>322</v>
      </c>
      <c r="H43" s="47">
        <f t="shared" ref="H43:I43" si="16">SUM(H36:H38)</f>
        <v>5</v>
      </c>
      <c r="I43" s="47">
        <f t="shared" si="16"/>
        <v>13</v>
      </c>
      <c r="J43" s="114">
        <f t="shared" si="14"/>
        <v>0.123</v>
      </c>
    </row>
  </sheetData>
  <sheetProtection algorithmName="SHA-512" hashValue="cjNFeVcWr05z9iJvLryjCW74YNphP2FreAlNH9cERjdAvdnr1U77PiIFmGpIyQh4vBCp4fUTHDo7bgjlNZSwSg==" saltValue="tA6ADcf/jNXBOlSLrKFLVg==" spinCount="100000" sheet="1" objects="1" scenarios="1"/>
  <mergeCells count="4">
    <mergeCell ref="A1:J1"/>
    <mergeCell ref="A2:J2"/>
    <mergeCell ref="A24:J24"/>
    <mergeCell ref="A25:J2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EAB0-7353-4140-8A29-21C8C5AAA664}">
  <dimension ref="A1:N34"/>
  <sheetViews>
    <sheetView zoomScale="85" zoomScaleNormal="85" workbookViewId="0">
      <pane ySplit="3" topLeftCell="A4" activePane="bottomLeft" state="frozen"/>
      <selection pane="bottomLeft" activeCell="D25" sqref="D25"/>
    </sheetView>
  </sheetViews>
  <sheetFormatPr defaultRowHeight="14.4" x14ac:dyDescent="0.3"/>
  <cols>
    <col min="1" max="1" width="52.109375" bestFit="1" customWidth="1"/>
    <col min="2" max="2" width="16.77734375" bestFit="1" customWidth="1"/>
    <col min="3" max="3" width="17.33203125" bestFit="1" customWidth="1"/>
    <col min="4" max="4" width="7.6640625" bestFit="1" customWidth="1"/>
    <col min="5" max="5" width="5.21875" bestFit="1" customWidth="1"/>
    <col min="6" max="6" width="12.44140625" bestFit="1" customWidth="1"/>
    <col min="7" max="7" width="8.21875" bestFit="1" customWidth="1"/>
    <col min="8" max="8" width="11.5546875" customWidth="1"/>
    <col min="9" max="10" width="10.88671875" bestFit="1" customWidth="1"/>
    <col min="11" max="11" width="9.6640625" bestFit="1" customWidth="1"/>
    <col min="12" max="12" width="10.88671875" bestFit="1" customWidth="1"/>
    <col min="13" max="13" width="14.5546875" customWidth="1"/>
    <col min="14" max="14" width="18.33203125" customWidth="1"/>
  </cols>
  <sheetData>
    <row r="1" spans="1:14" ht="21" x14ac:dyDescent="0.3">
      <c r="A1" s="142" t="s">
        <v>96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23.4" customHeight="1" x14ac:dyDescent="0.3">
      <c r="A2" s="144" t="s">
        <v>97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66.599999999999994" customHeight="1" x14ac:dyDescent="0.3">
      <c r="A3" s="1" t="s">
        <v>31</v>
      </c>
      <c r="B3" s="8" t="s">
        <v>122</v>
      </c>
      <c r="C3" s="8" t="s">
        <v>213</v>
      </c>
      <c r="D3" s="8" t="s">
        <v>114</v>
      </c>
      <c r="E3" s="8" t="s">
        <v>3</v>
      </c>
      <c r="F3" s="8" t="s">
        <v>121</v>
      </c>
      <c r="G3" s="8" t="s">
        <v>4</v>
      </c>
      <c r="H3" s="8" t="s">
        <v>212</v>
      </c>
      <c r="I3" s="8" t="s">
        <v>120</v>
      </c>
      <c r="J3" s="8" t="s">
        <v>119</v>
      </c>
      <c r="K3" s="8" t="s">
        <v>98</v>
      </c>
      <c r="L3" s="8" t="s">
        <v>118</v>
      </c>
      <c r="M3" s="8" t="s">
        <v>89</v>
      </c>
      <c r="N3" s="8" t="s">
        <v>117</v>
      </c>
    </row>
    <row r="4" spans="1:14" ht="15" customHeight="1" x14ac:dyDescent="0.3">
      <c r="A4" s="80" t="s">
        <v>214</v>
      </c>
      <c r="B4" s="8" t="s">
        <v>31</v>
      </c>
      <c r="C4" s="8">
        <v>154</v>
      </c>
      <c r="D4" s="8">
        <v>18</v>
      </c>
      <c r="E4" s="8">
        <v>298</v>
      </c>
      <c r="F4" s="81">
        <v>1.0300925925925926E-3</v>
      </c>
      <c r="G4" s="8">
        <v>587</v>
      </c>
      <c r="H4" s="8">
        <v>13</v>
      </c>
      <c r="I4" s="8">
        <v>25</v>
      </c>
      <c r="J4" s="8">
        <v>179</v>
      </c>
      <c r="K4" s="120">
        <v>47417</v>
      </c>
      <c r="L4" s="120">
        <v>1183</v>
      </c>
      <c r="M4" s="120">
        <v>372289</v>
      </c>
      <c r="N4" s="8">
        <v>5.8</v>
      </c>
    </row>
    <row r="5" spans="1:14" ht="15.6" customHeight="1" x14ac:dyDescent="0.3">
      <c r="A5" s="78" t="s">
        <v>248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3">
      <c r="A6" s="83" t="s">
        <v>116</v>
      </c>
      <c r="B6" s="84">
        <v>44007</v>
      </c>
      <c r="C6" s="85">
        <v>18</v>
      </c>
      <c r="D6" s="126">
        <v>6</v>
      </c>
      <c r="E6" s="79">
        <v>32</v>
      </c>
      <c r="F6" s="86">
        <v>1.2268518518518518E-3</v>
      </c>
      <c r="G6" s="85">
        <v>40</v>
      </c>
      <c r="H6" s="85">
        <v>4</v>
      </c>
      <c r="I6" s="85">
        <v>2</v>
      </c>
      <c r="J6" s="85">
        <v>20</v>
      </c>
      <c r="K6" s="85">
        <v>3712</v>
      </c>
      <c r="L6" s="87">
        <v>109.5</v>
      </c>
      <c r="M6" s="85">
        <v>34879</v>
      </c>
      <c r="N6" s="87">
        <v>6.4</v>
      </c>
    </row>
    <row r="7" spans="1:14" x14ac:dyDescent="0.3">
      <c r="A7" s="83" t="s">
        <v>99</v>
      </c>
      <c r="B7" s="84">
        <v>43833</v>
      </c>
      <c r="C7" s="85">
        <v>4</v>
      </c>
      <c r="D7" s="79">
        <v>0</v>
      </c>
      <c r="E7" s="79">
        <v>11</v>
      </c>
      <c r="F7" s="86">
        <v>7.175925925925927E-4</v>
      </c>
      <c r="G7" s="85">
        <v>46</v>
      </c>
      <c r="H7" s="85">
        <v>2</v>
      </c>
      <c r="I7" s="85">
        <v>1</v>
      </c>
      <c r="J7" s="85">
        <v>5</v>
      </c>
      <c r="K7" s="85">
        <v>934</v>
      </c>
      <c r="L7" s="87">
        <v>16.2</v>
      </c>
      <c r="M7" s="85">
        <v>14319</v>
      </c>
      <c r="N7" s="87">
        <v>3</v>
      </c>
    </row>
    <row r="8" spans="1:14" x14ac:dyDescent="0.3">
      <c r="A8" s="83" t="s">
        <v>100</v>
      </c>
      <c r="B8" s="84">
        <v>43840</v>
      </c>
      <c r="C8" s="85">
        <v>1</v>
      </c>
      <c r="D8" s="79">
        <v>0</v>
      </c>
      <c r="E8" s="79">
        <v>9</v>
      </c>
      <c r="F8" s="86">
        <v>7.175925925925927E-4</v>
      </c>
      <c r="G8" s="85">
        <v>11</v>
      </c>
      <c r="H8" s="85">
        <v>0</v>
      </c>
      <c r="I8" s="85">
        <v>0</v>
      </c>
      <c r="J8" s="85">
        <v>1</v>
      </c>
      <c r="K8" s="85">
        <v>707</v>
      </c>
      <c r="L8" s="87">
        <v>12.3</v>
      </c>
      <c r="M8" s="85">
        <v>6135</v>
      </c>
      <c r="N8" s="87">
        <v>4</v>
      </c>
    </row>
    <row r="9" spans="1:14" x14ac:dyDescent="0.3">
      <c r="A9" s="83" t="s">
        <v>115</v>
      </c>
      <c r="B9" s="84">
        <v>43930</v>
      </c>
      <c r="C9" s="85">
        <v>6</v>
      </c>
      <c r="D9" s="126">
        <v>3</v>
      </c>
      <c r="E9" s="79">
        <v>13</v>
      </c>
      <c r="F9" s="86">
        <v>1.1111111111111111E-3</v>
      </c>
      <c r="G9" s="85">
        <v>30</v>
      </c>
      <c r="H9" s="85">
        <v>0</v>
      </c>
      <c r="I9" s="85">
        <v>1</v>
      </c>
      <c r="J9" s="85">
        <v>7</v>
      </c>
      <c r="K9" s="85">
        <v>862</v>
      </c>
      <c r="L9" s="87">
        <v>23.1</v>
      </c>
      <c r="M9" s="85">
        <v>3280</v>
      </c>
      <c r="N9" s="87">
        <v>4.7</v>
      </c>
    </row>
    <row r="10" spans="1:14" x14ac:dyDescent="0.3">
      <c r="A10" s="83" t="s">
        <v>102</v>
      </c>
      <c r="B10" s="84">
        <v>43864</v>
      </c>
      <c r="C10" s="85">
        <v>0</v>
      </c>
      <c r="D10" s="79">
        <v>0</v>
      </c>
      <c r="E10" s="79">
        <v>3</v>
      </c>
      <c r="F10" s="86">
        <v>1.1805555555555556E-3</v>
      </c>
      <c r="G10" s="85">
        <v>6</v>
      </c>
      <c r="H10" s="85">
        <v>0</v>
      </c>
      <c r="I10" s="85">
        <v>1</v>
      </c>
      <c r="J10" s="85">
        <v>1</v>
      </c>
      <c r="K10" s="85">
        <v>352</v>
      </c>
      <c r="L10" s="87">
        <v>10.1</v>
      </c>
      <c r="M10" s="85">
        <v>2632</v>
      </c>
      <c r="N10" s="87">
        <v>3.9</v>
      </c>
    </row>
    <row r="11" spans="1:14" x14ac:dyDescent="0.3">
      <c r="A11" s="83" t="s">
        <v>101</v>
      </c>
      <c r="B11" s="84">
        <v>43864</v>
      </c>
      <c r="C11" s="85">
        <v>0</v>
      </c>
      <c r="D11" s="79">
        <v>0</v>
      </c>
      <c r="E11" s="79">
        <v>2</v>
      </c>
      <c r="F11" s="86">
        <v>1.1342592592592591E-3</v>
      </c>
      <c r="G11" s="85">
        <v>16</v>
      </c>
      <c r="H11" s="85">
        <v>0</v>
      </c>
      <c r="I11" s="85">
        <v>0</v>
      </c>
      <c r="J11" s="85">
        <v>0</v>
      </c>
      <c r="K11" s="85">
        <v>432</v>
      </c>
      <c r="L11" s="87">
        <v>11.8</v>
      </c>
      <c r="M11" s="85">
        <v>2179</v>
      </c>
      <c r="N11" s="87">
        <v>6.7</v>
      </c>
    </row>
    <row r="12" spans="1:14" x14ac:dyDescent="0.3">
      <c r="A12" s="83" t="s">
        <v>106</v>
      </c>
      <c r="B12" s="84">
        <v>43864</v>
      </c>
      <c r="C12" s="85">
        <v>1</v>
      </c>
      <c r="D12" s="79">
        <v>0</v>
      </c>
      <c r="E12" s="79">
        <v>0</v>
      </c>
      <c r="F12" s="86">
        <v>7.9861111111111105E-4</v>
      </c>
      <c r="G12" s="85">
        <v>1</v>
      </c>
      <c r="H12" s="85">
        <v>0</v>
      </c>
      <c r="I12" s="85">
        <v>0</v>
      </c>
      <c r="J12" s="85">
        <v>1</v>
      </c>
      <c r="K12" s="85">
        <v>103</v>
      </c>
      <c r="L12" s="87">
        <v>2</v>
      </c>
      <c r="M12" s="85">
        <v>1693</v>
      </c>
      <c r="N12" s="87">
        <v>3.1</v>
      </c>
    </row>
    <row r="13" spans="1:14" x14ac:dyDescent="0.3">
      <c r="A13" s="83" t="s">
        <v>103</v>
      </c>
      <c r="B13" s="84">
        <v>43864</v>
      </c>
      <c r="C13" s="85">
        <v>1</v>
      </c>
      <c r="D13" s="79">
        <v>0</v>
      </c>
      <c r="E13" s="79">
        <v>1</v>
      </c>
      <c r="F13" s="86">
        <v>1.2962962962962963E-3</v>
      </c>
      <c r="G13" s="85">
        <v>2</v>
      </c>
      <c r="H13" s="85">
        <v>0</v>
      </c>
      <c r="I13" s="85">
        <v>0</v>
      </c>
      <c r="J13" s="85">
        <v>1</v>
      </c>
      <c r="K13" s="85">
        <v>169</v>
      </c>
      <c r="L13" s="87">
        <v>5.3</v>
      </c>
      <c r="M13" s="85">
        <v>1599</v>
      </c>
      <c r="N13" s="87">
        <v>2.9</v>
      </c>
    </row>
    <row r="14" spans="1:14" x14ac:dyDescent="0.3">
      <c r="A14" s="83" t="s">
        <v>108</v>
      </c>
      <c r="B14" s="84">
        <v>43864</v>
      </c>
      <c r="C14" s="85">
        <v>0</v>
      </c>
      <c r="D14" s="79">
        <v>0</v>
      </c>
      <c r="E14" s="79">
        <v>0</v>
      </c>
      <c r="F14" s="86">
        <v>9.4907407407407408E-4</v>
      </c>
      <c r="G14" s="85">
        <v>1</v>
      </c>
      <c r="H14" s="85">
        <v>0</v>
      </c>
      <c r="I14" s="85">
        <v>0</v>
      </c>
      <c r="J14" s="85">
        <v>0</v>
      </c>
      <c r="K14" s="85">
        <v>92</v>
      </c>
      <c r="L14" s="87">
        <v>2.1</v>
      </c>
      <c r="M14" s="85">
        <v>1360</v>
      </c>
      <c r="N14" s="87">
        <v>3.2</v>
      </c>
    </row>
    <row r="15" spans="1:14" x14ac:dyDescent="0.3">
      <c r="A15" s="83" t="s">
        <v>107</v>
      </c>
      <c r="B15" s="84">
        <v>43864</v>
      </c>
      <c r="C15" s="85">
        <v>0</v>
      </c>
      <c r="D15" s="79">
        <v>0</v>
      </c>
      <c r="E15" s="79">
        <v>1</v>
      </c>
      <c r="F15" s="86">
        <v>9.3750000000000007E-4</v>
      </c>
      <c r="G15" s="85">
        <v>3</v>
      </c>
      <c r="H15" s="85">
        <v>0</v>
      </c>
      <c r="I15" s="85">
        <v>0</v>
      </c>
      <c r="J15" s="85">
        <v>0</v>
      </c>
      <c r="K15" s="85">
        <v>105</v>
      </c>
      <c r="L15" s="87">
        <v>2.4</v>
      </c>
      <c r="M15" s="85">
        <v>1343</v>
      </c>
      <c r="N15" s="87">
        <v>3.1</v>
      </c>
    </row>
    <row r="16" spans="1:14" x14ac:dyDescent="0.3">
      <c r="A16" s="83" t="s">
        <v>112</v>
      </c>
      <c r="B16" s="84">
        <v>43864</v>
      </c>
      <c r="C16" s="85">
        <v>0</v>
      </c>
      <c r="D16" s="79">
        <v>0</v>
      </c>
      <c r="E16" s="79">
        <v>0</v>
      </c>
      <c r="F16" s="86">
        <v>5.2083333333333333E-4</v>
      </c>
      <c r="G16" s="85">
        <v>1</v>
      </c>
      <c r="H16" s="85">
        <v>0</v>
      </c>
      <c r="I16" s="85">
        <v>0</v>
      </c>
      <c r="J16" s="85">
        <v>0</v>
      </c>
      <c r="K16" s="85">
        <v>42</v>
      </c>
      <c r="L16" s="87">
        <v>0.5</v>
      </c>
      <c r="M16" s="85">
        <v>1264</v>
      </c>
      <c r="N16" s="87">
        <v>1.6</v>
      </c>
    </row>
    <row r="17" spans="1:14" x14ac:dyDescent="0.3">
      <c r="A17" s="83" t="s">
        <v>111</v>
      </c>
      <c r="B17" s="84">
        <v>43864</v>
      </c>
      <c r="C17" s="85">
        <v>1</v>
      </c>
      <c r="D17" s="79">
        <v>0</v>
      </c>
      <c r="E17" s="79">
        <v>1</v>
      </c>
      <c r="F17" s="86">
        <v>7.291666666666667E-4</v>
      </c>
      <c r="G17" s="85">
        <v>2</v>
      </c>
      <c r="H17" s="85">
        <v>1</v>
      </c>
      <c r="I17" s="85">
        <v>0</v>
      </c>
      <c r="J17" s="85">
        <v>1</v>
      </c>
      <c r="K17" s="85">
        <v>41</v>
      </c>
      <c r="L17" s="87">
        <v>0.7</v>
      </c>
      <c r="M17" s="85">
        <v>1061</v>
      </c>
      <c r="N17" s="87">
        <v>1.3</v>
      </c>
    </row>
    <row r="18" spans="1:14" x14ac:dyDescent="0.3">
      <c r="A18" s="83" t="s">
        <v>104</v>
      </c>
      <c r="B18" s="84">
        <v>43864</v>
      </c>
      <c r="C18" s="85">
        <v>0</v>
      </c>
      <c r="D18" s="79">
        <v>0</v>
      </c>
      <c r="E18" s="79">
        <v>0</v>
      </c>
      <c r="F18" s="86">
        <v>7.175925925925927E-4</v>
      </c>
      <c r="G18" s="85">
        <v>6</v>
      </c>
      <c r="H18" s="85">
        <v>0</v>
      </c>
      <c r="I18" s="85">
        <v>0</v>
      </c>
      <c r="J18" s="85">
        <v>0</v>
      </c>
      <c r="K18" s="85">
        <v>149</v>
      </c>
      <c r="L18" s="87">
        <v>2.6</v>
      </c>
      <c r="M18" s="85">
        <v>907</v>
      </c>
      <c r="N18" s="87">
        <v>2.2999999999999998</v>
      </c>
    </row>
    <row r="19" spans="1:14" x14ac:dyDescent="0.3">
      <c r="A19" s="83" t="s">
        <v>110</v>
      </c>
      <c r="B19" s="84">
        <v>43864</v>
      </c>
      <c r="C19" s="85">
        <v>0</v>
      </c>
      <c r="D19" s="79">
        <v>0</v>
      </c>
      <c r="E19" s="79">
        <v>0</v>
      </c>
      <c r="F19" s="86">
        <v>6.8287037037037025E-4</v>
      </c>
      <c r="G19" s="85">
        <v>1</v>
      </c>
      <c r="H19" s="85">
        <v>0</v>
      </c>
      <c r="I19" s="85">
        <v>0</v>
      </c>
      <c r="J19" s="85">
        <v>0</v>
      </c>
      <c r="K19" s="85">
        <v>43</v>
      </c>
      <c r="L19" s="87">
        <v>0.7</v>
      </c>
      <c r="M19" s="85">
        <v>902</v>
      </c>
      <c r="N19" s="87">
        <v>1.8</v>
      </c>
    </row>
    <row r="20" spans="1:14" x14ac:dyDescent="0.3">
      <c r="A20" s="83" t="s">
        <v>105</v>
      </c>
      <c r="B20" s="84">
        <v>44055</v>
      </c>
      <c r="C20" s="85">
        <v>1</v>
      </c>
      <c r="D20" s="79">
        <v>0</v>
      </c>
      <c r="E20" s="79">
        <v>1</v>
      </c>
      <c r="F20" s="86">
        <v>4.5138888888888892E-4</v>
      </c>
      <c r="G20" s="85">
        <v>0</v>
      </c>
      <c r="H20" s="85">
        <v>0</v>
      </c>
      <c r="I20" s="85">
        <v>0</v>
      </c>
      <c r="J20" s="85">
        <v>1</v>
      </c>
      <c r="K20" s="85">
        <v>94</v>
      </c>
      <c r="L20" s="87">
        <v>1</v>
      </c>
      <c r="M20" s="85">
        <v>502</v>
      </c>
      <c r="N20" s="87">
        <v>1.35</v>
      </c>
    </row>
    <row r="21" spans="1:14" x14ac:dyDescent="0.3">
      <c r="A21" s="83" t="s">
        <v>113</v>
      </c>
      <c r="B21" s="84">
        <v>44137</v>
      </c>
      <c r="C21" s="85">
        <v>0</v>
      </c>
      <c r="D21" s="79">
        <v>0</v>
      </c>
      <c r="E21" s="79">
        <v>0</v>
      </c>
      <c r="F21" s="86">
        <v>4.3981481481481481E-4</v>
      </c>
      <c r="G21" s="85">
        <v>0</v>
      </c>
      <c r="H21" s="85">
        <v>0</v>
      </c>
      <c r="I21" s="85">
        <v>0</v>
      </c>
      <c r="J21" s="85">
        <v>0</v>
      </c>
      <c r="K21" s="85">
        <v>31</v>
      </c>
      <c r="L21" s="87">
        <v>0.3</v>
      </c>
      <c r="M21" s="85">
        <v>294</v>
      </c>
      <c r="N21" s="87">
        <v>4.8</v>
      </c>
    </row>
    <row r="22" spans="1:14" x14ac:dyDescent="0.3">
      <c r="A22" s="83" t="s">
        <v>109</v>
      </c>
      <c r="B22" s="84">
        <v>43864</v>
      </c>
      <c r="C22" s="85">
        <v>0</v>
      </c>
      <c r="D22" s="79">
        <v>0</v>
      </c>
      <c r="E22" s="79">
        <v>0</v>
      </c>
      <c r="F22" s="86">
        <v>3.9351851851851852E-4</v>
      </c>
      <c r="G22" s="85">
        <v>0</v>
      </c>
      <c r="H22" s="85">
        <v>0</v>
      </c>
      <c r="I22" s="85">
        <v>0</v>
      </c>
      <c r="J22" s="85">
        <v>0</v>
      </c>
      <c r="K22" s="85">
        <v>24</v>
      </c>
      <c r="L22" s="87">
        <v>0.1</v>
      </c>
      <c r="M22" s="85">
        <v>162</v>
      </c>
      <c r="N22" s="87">
        <v>4.0999999999999996</v>
      </c>
    </row>
    <row r="23" spans="1:14" x14ac:dyDescent="0.3">
      <c r="A23" s="88" t="s">
        <v>95</v>
      </c>
      <c r="B23" s="88" t="s">
        <v>31</v>
      </c>
      <c r="C23" s="89">
        <f>SUM(C6:C22)</f>
        <v>33</v>
      </c>
      <c r="D23" s="89">
        <f t="shared" ref="D23:E23" si="0">SUM(D6:D22)</f>
        <v>9</v>
      </c>
      <c r="E23" s="89">
        <f t="shared" si="0"/>
        <v>74</v>
      </c>
      <c r="F23" s="90">
        <v>1.0416666666666667E-3</v>
      </c>
      <c r="G23" s="91">
        <f>SUM(G6:G22)</f>
        <v>166</v>
      </c>
      <c r="H23" s="91">
        <f t="shared" ref="H23:L23" si="1">SUM(H6:H22)</f>
        <v>7</v>
      </c>
      <c r="I23" s="91">
        <f t="shared" si="1"/>
        <v>5</v>
      </c>
      <c r="J23" s="91">
        <f t="shared" si="1"/>
        <v>38</v>
      </c>
      <c r="K23" s="91">
        <f t="shared" si="1"/>
        <v>7892</v>
      </c>
      <c r="L23" s="91">
        <f t="shared" si="1"/>
        <v>200.7</v>
      </c>
      <c r="M23" s="91">
        <f>SUM(M6:M22)</f>
        <v>74511</v>
      </c>
      <c r="N23" s="92">
        <f>AVERAGE(N6:N22)</f>
        <v>3.4264705882352939</v>
      </c>
    </row>
    <row r="24" spans="1:14" x14ac:dyDescent="0.3">
      <c r="A24" s="123" t="s">
        <v>246</v>
      </c>
      <c r="B24" s="123" t="s">
        <v>31</v>
      </c>
      <c r="C24" s="124">
        <f>SUM(C23/C4)</f>
        <v>0.21428571428571427</v>
      </c>
      <c r="D24" s="125">
        <f t="shared" ref="D24:M24" si="2">SUM(D23/D4)</f>
        <v>0.5</v>
      </c>
      <c r="E24" s="124">
        <f t="shared" si="2"/>
        <v>0.24832214765100671</v>
      </c>
      <c r="F24" s="124">
        <f t="shared" si="2"/>
        <v>1.0112359550561798</v>
      </c>
      <c r="G24" s="124">
        <f t="shared" si="2"/>
        <v>0.282793867120954</v>
      </c>
      <c r="H24" s="124">
        <f t="shared" si="2"/>
        <v>0.53846153846153844</v>
      </c>
      <c r="I24" s="124">
        <f t="shared" si="2"/>
        <v>0.2</v>
      </c>
      <c r="J24" s="124">
        <f t="shared" si="2"/>
        <v>0.21229050279329609</v>
      </c>
      <c r="K24" s="124">
        <f t="shared" si="2"/>
        <v>0.16643819727102094</v>
      </c>
      <c r="L24" s="124">
        <f t="shared" si="2"/>
        <v>0.16965342349957735</v>
      </c>
      <c r="M24" s="124">
        <f t="shared" si="2"/>
        <v>0.20014289973649504</v>
      </c>
      <c r="N24" s="127" t="s">
        <v>31</v>
      </c>
    </row>
    <row r="25" spans="1:14" x14ac:dyDescent="0.3">
      <c r="C25" s="122"/>
    </row>
    <row r="26" spans="1:14" x14ac:dyDescent="0.3">
      <c r="A26" s="93" t="s">
        <v>215</v>
      </c>
    </row>
    <row r="27" spans="1:14" x14ac:dyDescent="0.3">
      <c r="A27" t="s">
        <v>216</v>
      </c>
      <c r="B27" s="10">
        <v>43663</v>
      </c>
      <c r="C27">
        <v>31</v>
      </c>
      <c r="D27">
        <v>3</v>
      </c>
      <c r="E27">
        <v>69</v>
      </c>
      <c r="F27" s="9">
        <v>7.291666666666667E-4</v>
      </c>
      <c r="G27">
        <v>162</v>
      </c>
      <c r="H27">
        <v>1</v>
      </c>
      <c r="I27">
        <v>1</v>
      </c>
      <c r="J27">
        <v>32</v>
      </c>
      <c r="K27">
        <v>13662</v>
      </c>
      <c r="L27">
        <v>242.3</v>
      </c>
      <c r="M27">
        <v>104797</v>
      </c>
      <c r="N27">
        <v>6.9</v>
      </c>
    </row>
    <row r="28" spans="1:14" x14ac:dyDescent="0.3">
      <c r="A28" t="s">
        <v>217</v>
      </c>
      <c r="B28" s="10">
        <v>42244</v>
      </c>
      <c r="C28">
        <v>21</v>
      </c>
      <c r="D28">
        <v>6</v>
      </c>
      <c r="E28">
        <v>68</v>
      </c>
      <c r="F28" s="9">
        <v>1.1689814814814816E-3</v>
      </c>
      <c r="G28">
        <v>18</v>
      </c>
      <c r="H28">
        <v>3</v>
      </c>
      <c r="I28">
        <v>1</v>
      </c>
      <c r="J28">
        <v>22</v>
      </c>
      <c r="K28">
        <v>9463</v>
      </c>
      <c r="L28">
        <v>266.8</v>
      </c>
      <c r="M28">
        <v>90630</v>
      </c>
      <c r="N28">
        <v>7.6</v>
      </c>
    </row>
    <row r="29" spans="1:14" x14ac:dyDescent="0.3">
      <c r="A29" s="121" t="s">
        <v>218</v>
      </c>
      <c r="B29" s="10">
        <v>44007</v>
      </c>
      <c r="C29">
        <v>18</v>
      </c>
      <c r="D29">
        <v>6</v>
      </c>
      <c r="E29">
        <v>32</v>
      </c>
      <c r="F29" s="9">
        <v>1.2268518518518518E-3</v>
      </c>
      <c r="G29">
        <v>40</v>
      </c>
      <c r="H29">
        <v>4</v>
      </c>
      <c r="I29">
        <v>2</v>
      </c>
      <c r="J29">
        <v>20</v>
      </c>
      <c r="K29">
        <v>3712</v>
      </c>
      <c r="L29">
        <v>109.5</v>
      </c>
      <c r="M29">
        <v>34879</v>
      </c>
      <c r="N29">
        <v>6.4</v>
      </c>
    </row>
    <row r="30" spans="1:14" x14ac:dyDescent="0.3">
      <c r="A30" t="s">
        <v>219</v>
      </c>
      <c r="B30" s="10">
        <v>43727</v>
      </c>
      <c r="C30">
        <v>8</v>
      </c>
      <c r="D30">
        <v>0</v>
      </c>
      <c r="E30">
        <v>10</v>
      </c>
      <c r="F30" s="9">
        <v>8.449074074074075E-4</v>
      </c>
      <c r="G30">
        <v>35</v>
      </c>
      <c r="H30">
        <v>0</v>
      </c>
      <c r="I30">
        <v>0</v>
      </c>
      <c r="J30">
        <v>8</v>
      </c>
      <c r="K30">
        <v>2451</v>
      </c>
      <c r="L30">
        <v>50.3</v>
      </c>
      <c r="M30">
        <v>15531</v>
      </c>
      <c r="N30">
        <v>4.7</v>
      </c>
    </row>
    <row r="31" spans="1:14" x14ac:dyDescent="0.3">
      <c r="A31" t="s">
        <v>220</v>
      </c>
      <c r="B31" s="10">
        <v>43822</v>
      </c>
      <c r="C31">
        <v>11</v>
      </c>
      <c r="D31">
        <v>0</v>
      </c>
      <c r="E31">
        <v>21</v>
      </c>
      <c r="F31" s="9">
        <v>7.5231481481481471E-4</v>
      </c>
      <c r="G31">
        <v>50</v>
      </c>
      <c r="H31">
        <v>0</v>
      </c>
      <c r="I31">
        <v>0</v>
      </c>
      <c r="J31">
        <v>11</v>
      </c>
      <c r="K31">
        <v>2189</v>
      </c>
      <c r="L31">
        <v>39.799999999999997</v>
      </c>
      <c r="M31">
        <v>16844</v>
      </c>
      <c r="N31">
        <v>5.8</v>
      </c>
    </row>
    <row r="32" spans="1:14" x14ac:dyDescent="0.3">
      <c r="A32" s="88" t="s">
        <v>95</v>
      </c>
      <c r="B32" s="88" t="s">
        <v>31</v>
      </c>
      <c r="C32" s="89">
        <f>SUM(C27:C31)</f>
        <v>89</v>
      </c>
      <c r="D32" s="89">
        <f t="shared" ref="D32:E32" si="3">SUM(D27:D31)</f>
        <v>15</v>
      </c>
      <c r="E32" s="89">
        <f t="shared" si="3"/>
        <v>200</v>
      </c>
      <c r="F32" s="90">
        <v>9.4907407407407408E-4</v>
      </c>
      <c r="G32" s="91">
        <f>SUM(G27:G31)</f>
        <v>305</v>
      </c>
      <c r="H32" s="91">
        <f t="shared" ref="H32:M32" si="4">SUM(H27:H31)</f>
        <v>8</v>
      </c>
      <c r="I32" s="91">
        <f t="shared" si="4"/>
        <v>4</v>
      </c>
      <c r="J32" s="91">
        <f t="shared" si="4"/>
        <v>93</v>
      </c>
      <c r="K32" s="91">
        <f t="shared" si="4"/>
        <v>31477</v>
      </c>
      <c r="L32" s="91">
        <f t="shared" si="4"/>
        <v>708.69999999999993</v>
      </c>
      <c r="M32" s="91">
        <f t="shared" si="4"/>
        <v>262681</v>
      </c>
      <c r="N32" s="92">
        <f>AVERAGE(N27:N31)</f>
        <v>6.2799999999999994</v>
      </c>
    </row>
    <row r="33" spans="1:2" x14ac:dyDescent="0.3">
      <c r="A33" s="121" t="s">
        <v>245</v>
      </c>
    </row>
    <row r="34" spans="1:2" x14ac:dyDescent="0.3">
      <c r="B34" t="s">
        <v>31</v>
      </c>
    </row>
  </sheetData>
  <sheetProtection algorithmName="SHA-512" hashValue="uOXs1WWHeW27ZAq+tEhiFzG+Y2piDCoJmTwo9ZysCPywNYykVTliwzLQICVDM+uN7sx0DZbrzs8EeFgltSSKiw==" saltValue="9BPbMkUFnfIhAMmAqFbYpg==" spinCount="100000" sheet="1" objects="1" scenarios="1"/>
  <mergeCells count="2">
    <mergeCell ref="A1:N1"/>
    <mergeCell ref="A2:N2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4503-11A5-455E-ADC5-099748D272BC}">
  <dimension ref="A1:L178"/>
  <sheetViews>
    <sheetView workbookViewId="0">
      <pane ySplit="1" topLeftCell="A2" activePane="bottomLeft" state="frozen"/>
      <selection pane="bottomLeft" sqref="A1:XFD1048576"/>
    </sheetView>
  </sheetViews>
  <sheetFormatPr defaultRowHeight="14.4" x14ac:dyDescent="0.3"/>
  <cols>
    <col min="2" max="2" width="44.77734375" customWidth="1"/>
    <col min="3" max="3" width="35.33203125" customWidth="1"/>
    <col min="4" max="4" width="21.21875" customWidth="1"/>
    <col min="5" max="5" width="31.21875" customWidth="1"/>
    <col min="6" max="8" width="19.21875" customWidth="1"/>
    <col min="9" max="9" width="21" customWidth="1"/>
    <col min="10" max="10" width="16.77734375" customWidth="1"/>
    <col min="11" max="11" width="19.88671875" customWidth="1"/>
    <col min="12" max="12" width="16" customWidth="1"/>
  </cols>
  <sheetData>
    <row r="1" spans="1:12" ht="15.6" x14ac:dyDescent="0.3">
      <c r="B1" s="33" t="s">
        <v>190</v>
      </c>
      <c r="C1" s="32" t="s">
        <v>182</v>
      </c>
      <c r="D1" s="32" t="s">
        <v>181</v>
      </c>
      <c r="E1" s="32" t="s">
        <v>88</v>
      </c>
      <c r="F1" s="32" t="s">
        <v>183</v>
      </c>
      <c r="G1" s="32" t="s">
        <v>194</v>
      </c>
      <c r="H1" s="32" t="s">
        <v>193</v>
      </c>
      <c r="I1" s="32" t="s">
        <v>179</v>
      </c>
      <c r="J1" s="32" t="s">
        <v>180</v>
      </c>
      <c r="K1" s="32" t="s">
        <v>184</v>
      </c>
    </row>
    <row r="2" spans="1:12" ht="38.4" thickBot="1" x14ac:dyDescent="0.35">
      <c r="B2" s="61" t="s">
        <v>191</v>
      </c>
      <c r="C2" s="61" t="s">
        <v>185</v>
      </c>
      <c r="D2" s="61" t="s">
        <v>186</v>
      </c>
      <c r="E2" s="61" t="s">
        <v>187</v>
      </c>
      <c r="F2" s="61" t="s">
        <v>188</v>
      </c>
      <c r="G2" s="61" t="s">
        <v>195</v>
      </c>
      <c r="H2" s="61" t="s">
        <v>192</v>
      </c>
      <c r="I2" s="61" t="s">
        <v>177</v>
      </c>
      <c r="J2" s="61" t="s">
        <v>178</v>
      </c>
      <c r="K2" s="61" t="s">
        <v>189</v>
      </c>
      <c r="L2" s="60"/>
    </row>
    <row r="3" spans="1:12" s="64" customFormat="1" ht="15.6" x14ac:dyDescent="0.3">
      <c r="A3" s="62" t="s">
        <v>196</v>
      </c>
      <c r="B3" s="63">
        <v>0</v>
      </c>
      <c r="C3" s="63">
        <v>996</v>
      </c>
      <c r="D3" s="63">
        <v>1162</v>
      </c>
      <c r="E3" s="63">
        <v>9</v>
      </c>
      <c r="F3" s="63">
        <v>1</v>
      </c>
      <c r="G3" s="63"/>
      <c r="H3" s="63"/>
      <c r="I3" s="63">
        <v>53</v>
      </c>
      <c r="J3" s="63">
        <v>7</v>
      </c>
      <c r="K3" s="63">
        <v>1</v>
      </c>
    </row>
    <row r="4" spans="1:12" s="7" customFormat="1" x14ac:dyDescent="0.3">
      <c r="A4" s="65" t="s">
        <v>196</v>
      </c>
      <c r="B4" s="7">
        <v>0</v>
      </c>
      <c r="C4" s="7">
        <v>1127</v>
      </c>
      <c r="D4" s="7">
        <v>1334</v>
      </c>
      <c r="E4" s="7">
        <v>15</v>
      </c>
      <c r="F4" s="7">
        <v>6</v>
      </c>
      <c r="I4" s="7">
        <v>81</v>
      </c>
      <c r="J4" s="7">
        <v>4</v>
      </c>
      <c r="K4" s="7">
        <v>3</v>
      </c>
    </row>
    <row r="5" spans="1:12" s="7" customFormat="1" x14ac:dyDescent="0.3">
      <c r="A5" s="65" t="s">
        <v>196</v>
      </c>
      <c r="B5" s="7">
        <v>0</v>
      </c>
      <c r="H5" s="7">
        <v>350</v>
      </c>
      <c r="I5" s="7">
        <v>22</v>
      </c>
      <c r="J5" s="7">
        <v>5</v>
      </c>
    </row>
    <row r="6" spans="1:12" s="7" customFormat="1" x14ac:dyDescent="0.3">
      <c r="A6" s="65" t="s">
        <v>196</v>
      </c>
      <c r="B6" s="7">
        <v>1</v>
      </c>
      <c r="C6" s="7">
        <v>1171</v>
      </c>
      <c r="D6" s="7">
        <v>1504</v>
      </c>
      <c r="E6" s="7">
        <v>11</v>
      </c>
      <c r="F6" s="7">
        <v>1</v>
      </c>
      <c r="I6" s="7">
        <v>38</v>
      </c>
      <c r="J6" s="7">
        <v>1</v>
      </c>
      <c r="K6" s="7">
        <v>3</v>
      </c>
    </row>
    <row r="7" spans="1:12" s="7" customFormat="1" x14ac:dyDescent="0.3">
      <c r="A7" s="65" t="s">
        <v>196</v>
      </c>
      <c r="B7" s="7">
        <v>1</v>
      </c>
      <c r="C7" s="7">
        <v>1485</v>
      </c>
      <c r="D7" s="7">
        <v>1920</v>
      </c>
      <c r="E7" s="7">
        <v>1</v>
      </c>
      <c r="F7" s="7">
        <v>3</v>
      </c>
      <c r="G7" s="7">
        <v>1</v>
      </c>
      <c r="H7" s="7" t="s">
        <v>31</v>
      </c>
      <c r="I7" s="7">
        <v>106</v>
      </c>
      <c r="J7" s="7">
        <v>6</v>
      </c>
      <c r="K7" s="7">
        <v>13</v>
      </c>
    </row>
    <row r="8" spans="1:12" s="7" customFormat="1" x14ac:dyDescent="0.3">
      <c r="A8" s="65" t="s">
        <v>196</v>
      </c>
      <c r="B8" s="7">
        <v>0</v>
      </c>
      <c r="H8" s="7">
        <v>413</v>
      </c>
      <c r="I8" s="7">
        <v>31</v>
      </c>
      <c r="J8" s="7">
        <v>2</v>
      </c>
    </row>
    <row r="9" spans="1:12" s="7" customFormat="1" x14ac:dyDescent="0.3">
      <c r="A9" s="65" t="s">
        <v>196</v>
      </c>
      <c r="B9" s="7">
        <v>1</v>
      </c>
      <c r="C9" s="7">
        <v>988</v>
      </c>
      <c r="D9" s="7">
        <v>1348</v>
      </c>
      <c r="E9" s="7">
        <v>6</v>
      </c>
      <c r="F9" s="7">
        <v>0</v>
      </c>
      <c r="G9" s="7">
        <v>0</v>
      </c>
      <c r="H9" s="7" t="s">
        <v>31</v>
      </c>
      <c r="I9" s="7">
        <v>66</v>
      </c>
      <c r="J9" s="7">
        <v>2</v>
      </c>
      <c r="K9" s="7">
        <v>10</v>
      </c>
    </row>
    <row r="10" spans="1:12" s="7" customFormat="1" x14ac:dyDescent="0.3">
      <c r="A10" s="65" t="s">
        <v>196</v>
      </c>
      <c r="B10" s="7">
        <v>0</v>
      </c>
      <c r="C10" s="7">
        <v>1232</v>
      </c>
      <c r="D10" s="7">
        <v>1647</v>
      </c>
      <c r="E10" s="7">
        <v>9</v>
      </c>
      <c r="F10" s="7">
        <v>0</v>
      </c>
      <c r="G10" s="7">
        <v>0</v>
      </c>
      <c r="H10" s="7" t="s">
        <v>31</v>
      </c>
      <c r="I10" s="7">
        <v>54</v>
      </c>
      <c r="J10" s="7">
        <v>2</v>
      </c>
      <c r="K10" s="7">
        <v>3</v>
      </c>
    </row>
    <row r="11" spans="1:12" s="7" customFormat="1" x14ac:dyDescent="0.3">
      <c r="A11" s="65" t="s">
        <v>196</v>
      </c>
      <c r="B11" s="7">
        <v>3</v>
      </c>
      <c r="C11" s="7">
        <v>2538</v>
      </c>
      <c r="D11" s="7">
        <v>3088</v>
      </c>
      <c r="E11" s="7">
        <v>38</v>
      </c>
      <c r="F11" s="7">
        <v>5</v>
      </c>
      <c r="I11" s="7">
        <v>158</v>
      </c>
      <c r="J11" s="7">
        <v>6</v>
      </c>
      <c r="K11" s="7">
        <v>53</v>
      </c>
    </row>
    <row r="12" spans="1:12" s="7" customFormat="1" x14ac:dyDescent="0.3">
      <c r="A12" s="65" t="s">
        <v>196</v>
      </c>
      <c r="B12" s="7">
        <v>1</v>
      </c>
      <c r="C12" s="7">
        <v>1639</v>
      </c>
      <c r="D12" s="7">
        <v>2173</v>
      </c>
      <c r="E12" s="7">
        <v>20</v>
      </c>
      <c r="F12" s="7">
        <v>1</v>
      </c>
      <c r="G12" s="7">
        <v>0</v>
      </c>
      <c r="I12" s="7">
        <v>80</v>
      </c>
      <c r="J12" s="7">
        <v>3</v>
      </c>
      <c r="K12" s="7">
        <v>6</v>
      </c>
    </row>
    <row r="13" spans="1:12" s="7" customFormat="1" x14ac:dyDescent="0.3">
      <c r="A13" s="65" t="s">
        <v>196</v>
      </c>
      <c r="B13" s="7">
        <v>1</v>
      </c>
      <c r="C13" s="7">
        <v>1480</v>
      </c>
      <c r="D13" s="7">
        <v>1930</v>
      </c>
      <c r="E13" s="7">
        <v>7</v>
      </c>
      <c r="F13" s="7">
        <v>0</v>
      </c>
      <c r="G13" s="7">
        <v>0</v>
      </c>
      <c r="I13" s="7">
        <v>80</v>
      </c>
      <c r="J13" s="7">
        <v>2</v>
      </c>
      <c r="K13" s="7">
        <v>11</v>
      </c>
    </row>
    <row r="14" spans="1:12" s="7" customFormat="1" x14ac:dyDescent="0.3">
      <c r="A14" s="65" t="s">
        <v>196</v>
      </c>
      <c r="B14" s="7">
        <v>2</v>
      </c>
      <c r="C14" s="7">
        <v>1216</v>
      </c>
      <c r="D14" s="7">
        <v>1643</v>
      </c>
      <c r="E14" s="7">
        <v>16</v>
      </c>
      <c r="F14" s="7">
        <v>0</v>
      </c>
      <c r="G14" s="7">
        <v>0</v>
      </c>
      <c r="H14" s="7" t="s">
        <v>31</v>
      </c>
      <c r="I14" s="7">
        <v>97</v>
      </c>
      <c r="J14" s="7">
        <v>6</v>
      </c>
      <c r="K14" s="7">
        <v>15</v>
      </c>
    </row>
    <row r="15" spans="1:12" s="7" customFormat="1" x14ac:dyDescent="0.3">
      <c r="A15" s="65" t="s">
        <v>196</v>
      </c>
      <c r="B15" s="7">
        <v>0</v>
      </c>
      <c r="C15" s="7">
        <v>1023</v>
      </c>
      <c r="D15" s="7">
        <v>1375</v>
      </c>
      <c r="E15" s="7">
        <v>10</v>
      </c>
      <c r="F15" s="7">
        <v>0</v>
      </c>
      <c r="G15" s="7">
        <v>0</v>
      </c>
      <c r="I15" s="7">
        <v>63</v>
      </c>
      <c r="J15" s="7">
        <v>2</v>
      </c>
      <c r="K15" s="7">
        <v>3</v>
      </c>
    </row>
    <row r="16" spans="1:12" s="7" customFormat="1" x14ac:dyDescent="0.3">
      <c r="A16" s="65" t="s">
        <v>196</v>
      </c>
      <c r="B16" s="7">
        <v>1</v>
      </c>
      <c r="C16" s="7">
        <v>2036</v>
      </c>
      <c r="D16" s="7">
        <v>2604</v>
      </c>
      <c r="E16" s="7">
        <v>32</v>
      </c>
      <c r="F16" s="7">
        <v>4</v>
      </c>
      <c r="G16" s="7">
        <v>0</v>
      </c>
      <c r="H16" s="7">
        <v>0</v>
      </c>
      <c r="I16" s="7">
        <v>103</v>
      </c>
      <c r="J16" s="7">
        <v>7</v>
      </c>
      <c r="K16" s="7">
        <v>16</v>
      </c>
    </row>
    <row r="17" spans="1:11" s="67" customFormat="1" ht="15" thickBot="1" x14ac:dyDescent="0.35">
      <c r="A17" s="66" t="s">
        <v>196</v>
      </c>
      <c r="B17" s="67">
        <v>0</v>
      </c>
      <c r="C17" s="67">
        <v>1019</v>
      </c>
      <c r="D17" s="67">
        <v>1354</v>
      </c>
      <c r="E17" s="67">
        <v>17</v>
      </c>
      <c r="F17" s="67">
        <v>2</v>
      </c>
      <c r="G17" s="67">
        <v>0</v>
      </c>
      <c r="H17" s="67" t="s">
        <v>31</v>
      </c>
      <c r="I17" s="67">
        <v>76</v>
      </c>
      <c r="J17" s="67">
        <v>2</v>
      </c>
      <c r="K17" s="67">
        <v>11</v>
      </c>
    </row>
    <row r="18" spans="1:11" s="7" customFormat="1" ht="15" thickBot="1" x14ac:dyDescent="0.35">
      <c r="A18" s="71" t="s">
        <v>95</v>
      </c>
      <c r="B18" s="7">
        <f>SUM(B3:B17)</f>
        <v>11</v>
      </c>
      <c r="C18" s="7">
        <f t="shared" ref="C18:K18" si="0">SUM(C3:C17)</f>
        <v>17950</v>
      </c>
      <c r="D18" s="7">
        <f t="shared" si="0"/>
        <v>23082</v>
      </c>
      <c r="E18" s="7">
        <f t="shared" si="0"/>
        <v>191</v>
      </c>
      <c r="F18" s="7">
        <f t="shared" si="0"/>
        <v>23</v>
      </c>
      <c r="G18" s="7">
        <f t="shared" si="0"/>
        <v>1</v>
      </c>
      <c r="H18" s="7">
        <f t="shared" si="0"/>
        <v>763</v>
      </c>
      <c r="I18" s="7">
        <f t="shared" si="0"/>
        <v>1108</v>
      </c>
      <c r="J18" s="7">
        <f t="shared" si="0"/>
        <v>57</v>
      </c>
      <c r="K18" s="7">
        <f t="shared" si="0"/>
        <v>148</v>
      </c>
    </row>
    <row r="19" spans="1:11" s="64" customFormat="1" x14ac:dyDescent="0.3">
      <c r="A19" s="62" t="s">
        <v>197</v>
      </c>
      <c r="B19" s="69">
        <v>0</v>
      </c>
      <c r="C19" s="69">
        <v>1028</v>
      </c>
      <c r="D19" s="69">
        <v>1350</v>
      </c>
      <c r="E19" s="69">
        <v>11</v>
      </c>
      <c r="F19" s="69">
        <v>3</v>
      </c>
      <c r="G19" s="69">
        <v>0</v>
      </c>
      <c r="I19" s="69">
        <v>66</v>
      </c>
      <c r="J19" s="69">
        <v>1</v>
      </c>
      <c r="K19" s="69">
        <v>2</v>
      </c>
    </row>
    <row r="20" spans="1:11" s="7" customFormat="1" x14ac:dyDescent="0.3">
      <c r="A20" s="65" t="s">
        <v>197</v>
      </c>
      <c r="B20" s="68">
        <v>3</v>
      </c>
      <c r="C20" s="68">
        <v>1641</v>
      </c>
      <c r="D20" s="68">
        <v>1982</v>
      </c>
      <c r="E20" s="68">
        <v>11</v>
      </c>
      <c r="F20" s="68">
        <v>0</v>
      </c>
      <c r="G20" s="68">
        <v>0</v>
      </c>
      <c r="I20" s="68">
        <v>76</v>
      </c>
      <c r="J20" s="68">
        <v>1</v>
      </c>
      <c r="K20" s="68">
        <v>4</v>
      </c>
    </row>
    <row r="21" spans="1:11" s="7" customFormat="1" x14ac:dyDescent="0.3">
      <c r="A21" s="65" t="s">
        <v>197</v>
      </c>
      <c r="B21" s="68">
        <v>0</v>
      </c>
      <c r="C21" s="68">
        <v>1024</v>
      </c>
      <c r="D21" s="68">
        <v>1274</v>
      </c>
      <c r="E21" s="68">
        <v>11</v>
      </c>
      <c r="F21" s="68">
        <v>0</v>
      </c>
      <c r="G21" s="68">
        <v>0</v>
      </c>
      <c r="I21" s="68">
        <v>63</v>
      </c>
      <c r="J21" s="68">
        <v>4</v>
      </c>
      <c r="K21" s="68">
        <v>1</v>
      </c>
    </row>
    <row r="22" spans="1:11" s="7" customFormat="1" x14ac:dyDescent="0.3">
      <c r="A22" s="65" t="s">
        <v>197</v>
      </c>
      <c r="B22" s="68">
        <v>0</v>
      </c>
      <c r="C22" s="68">
        <v>879</v>
      </c>
      <c r="D22" s="68">
        <v>1147</v>
      </c>
      <c r="E22" s="68">
        <v>2</v>
      </c>
      <c r="F22" s="68">
        <v>0</v>
      </c>
      <c r="G22" s="68">
        <v>0</v>
      </c>
      <c r="I22" s="68">
        <v>43</v>
      </c>
      <c r="J22" s="68">
        <v>1</v>
      </c>
      <c r="K22" s="68">
        <v>0</v>
      </c>
    </row>
    <row r="23" spans="1:11" s="7" customFormat="1" x14ac:dyDescent="0.3">
      <c r="A23" s="65" t="s">
        <v>197</v>
      </c>
      <c r="B23" s="68">
        <v>0</v>
      </c>
      <c r="C23" s="68">
        <v>1081</v>
      </c>
      <c r="D23" s="68">
        <v>1368</v>
      </c>
      <c r="E23" s="68">
        <v>25</v>
      </c>
      <c r="F23" s="68">
        <v>9</v>
      </c>
      <c r="G23" s="68">
        <v>0</v>
      </c>
      <c r="I23" s="68">
        <v>54</v>
      </c>
      <c r="J23" s="68">
        <v>0</v>
      </c>
      <c r="K23" s="68">
        <v>2</v>
      </c>
    </row>
    <row r="24" spans="1:11" s="7" customFormat="1" x14ac:dyDescent="0.3">
      <c r="A24" s="65" t="s">
        <v>197</v>
      </c>
      <c r="B24" s="68">
        <v>0</v>
      </c>
      <c r="C24" s="68">
        <v>1288</v>
      </c>
      <c r="D24" s="68">
        <v>1669</v>
      </c>
      <c r="E24" s="68">
        <v>7</v>
      </c>
      <c r="F24" s="68">
        <v>1</v>
      </c>
      <c r="G24" s="68">
        <v>0</v>
      </c>
      <c r="I24" s="68">
        <v>82</v>
      </c>
      <c r="J24" s="68">
        <v>3</v>
      </c>
      <c r="K24" s="68">
        <v>8</v>
      </c>
    </row>
    <row r="25" spans="1:11" s="7" customFormat="1" x14ac:dyDescent="0.3">
      <c r="A25" s="65" t="s">
        <v>197</v>
      </c>
      <c r="B25" s="68">
        <v>0</v>
      </c>
      <c r="C25" s="68">
        <v>869</v>
      </c>
      <c r="D25" s="68">
        <v>1124</v>
      </c>
      <c r="E25" s="68">
        <v>1</v>
      </c>
      <c r="F25" s="68">
        <v>0</v>
      </c>
      <c r="G25" s="68">
        <v>0</v>
      </c>
      <c r="I25" s="68">
        <v>44</v>
      </c>
      <c r="J25" s="68">
        <v>1</v>
      </c>
      <c r="K25" s="68">
        <v>0</v>
      </c>
    </row>
    <row r="26" spans="1:11" s="7" customFormat="1" x14ac:dyDescent="0.3">
      <c r="A26" s="65" t="s">
        <v>197</v>
      </c>
      <c r="B26" s="68">
        <v>0</v>
      </c>
      <c r="C26" s="68">
        <v>907</v>
      </c>
      <c r="D26" s="68">
        <v>1181</v>
      </c>
      <c r="E26" s="68">
        <v>7</v>
      </c>
      <c r="F26" s="68">
        <v>2</v>
      </c>
      <c r="G26" s="68">
        <v>0</v>
      </c>
      <c r="I26" s="68">
        <v>52</v>
      </c>
      <c r="J26" s="68">
        <v>1</v>
      </c>
      <c r="K26" s="68">
        <v>4</v>
      </c>
    </row>
    <row r="27" spans="1:11" s="7" customFormat="1" x14ac:dyDescent="0.3">
      <c r="A27" s="65" t="s">
        <v>197</v>
      </c>
      <c r="B27" s="68">
        <v>0</v>
      </c>
      <c r="C27" s="68">
        <v>1114</v>
      </c>
      <c r="D27" s="68">
        <v>1423</v>
      </c>
      <c r="E27" s="68">
        <v>8</v>
      </c>
      <c r="F27" s="68">
        <v>0</v>
      </c>
      <c r="G27" s="68">
        <v>0</v>
      </c>
      <c r="I27" s="68">
        <v>71</v>
      </c>
      <c r="J27" s="68">
        <v>1</v>
      </c>
      <c r="K27" s="68">
        <v>9</v>
      </c>
    </row>
    <row r="28" spans="1:11" s="7" customFormat="1" x14ac:dyDescent="0.3">
      <c r="A28" s="65" t="s">
        <v>197</v>
      </c>
      <c r="B28" s="68">
        <v>0</v>
      </c>
      <c r="C28" s="68">
        <v>870</v>
      </c>
      <c r="D28" s="68">
        <v>1141</v>
      </c>
      <c r="E28" s="68">
        <v>7</v>
      </c>
      <c r="F28" s="68">
        <v>0</v>
      </c>
      <c r="G28" s="68">
        <v>0</v>
      </c>
      <c r="I28" s="68">
        <v>40</v>
      </c>
      <c r="J28" s="68">
        <v>1</v>
      </c>
      <c r="K28" s="68">
        <v>0</v>
      </c>
    </row>
    <row r="29" spans="1:11" s="7" customFormat="1" x14ac:dyDescent="0.3">
      <c r="A29" s="65" t="s">
        <v>197</v>
      </c>
      <c r="B29" s="68">
        <v>2</v>
      </c>
      <c r="C29" s="68">
        <v>1048</v>
      </c>
      <c r="D29" s="68">
        <v>1369</v>
      </c>
      <c r="E29" s="68">
        <v>13</v>
      </c>
      <c r="F29" s="68">
        <v>0</v>
      </c>
      <c r="G29" s="68">
        <v>0</v>
      </c>
      <c r="I29" s="68">
        <v>56</v>
      </c>
      <c r="J29" s="68">
        <v>2</v>
      </c>
      <c r="K29" s="68">
        <v>4</v>
      </c>
    </row>
    <row r="30" spans="1:11" s="7" customFormat="1" x14ac:dyDescent="0.3">
      <c r="A30" s="65" t="s">
        <v>197</v>
      </c>
      <c r="B30" s="68">
        <v>1</v>
      </c>
      <c r="C30" s="68">
        <v>873</v>
      </c>
      <c r="D30" s="68">
        <v>1160</v>
      </c>
      <c r="E30" s="68">
        <v>6</v>
      </c>
      <c r="F30" s="68">
        <v>0</v>
      </c>
      <c r="G30" s="68">
        <v>0</v>
      </c>
      <c r="H30" s="68">
        <v>0</v>
      </c>
      <c r="I30" s="68">
        <v>44</v>
      </c>
      <c r="J30" s="68">
        <v>1</v>
      </c>
      <c r="K30" s="68">
        <v>0</v>
      </c>
    </row>
    <row r="31" spans="1:11" s="7" customFormat="1" x14ac:dyDescent="0.3">
      <c r="A31" s="65" t="s">
        <v>197</v>
      </c>
      <c r="B31" s="68">
        <v>0</v>
      </c>
      <c r="C31" s="68">
        <v>1028</v>
      </c>
      <c r="D31" s="68">
        <v>1320</v>
      </c>
      <c r="E31" s="68">
        <v>4</v>
      </c>
      <c r="F31" s="68">
        <v>0</v>
      </c>
      <c r="G31" s="68">
        <v>0</v>
      </c>
      <c r="H31" s="68">
        <v>0</v>
      </c>
      <c r="I31" s="68">
        <v>62</v>
      </c>
      <c r="J31" s="68">
        <v>1</v>
      </c>
      <c r="K31" s="68">
        <v>2</v>
      </c>
    </row>
    <row r="32" spans="1:11" s="7" customFormat="1" x14ac:dyDescent="0.3">
      <c r="A32" s="65" t="s">
        <v>197</v>
      </c>
      <c r="B32" s="68">
        <v>0</v>
      </c>
      <c r="C32" s="68">
        <v>900</v>
      </c>
      <c r="D32" s="68">
        <v>1047</v>
      </c>
      <c r="E32" s="68">
        <v>10</v>
      </c>
      <c r="F32" s="68">
        <v>2</v>
      </c>
      <c r="G32" s="68">
        <v>0</v>
      </c>
      <c r="H32" s="68">
        <v>0</v>
      </c>
      <c r="I32" s="68">
        <v>27</v>
      </c>
      <c r="J32" s="68">
        <v>1</v>
      </c>
      <c r="K32" s="68">
        <v>0</v>
      </c>
    </row>
    <row r="33" spans="1:11" s="7" customFormat="1" x14ac:dyDescent="0.3">
      <c r="A33" s="65" t="s">
        <v>197</v>
      </c>
      <c r="B33" s="68">
        <v>0</v>
      </c>
      <c r="C33" s="68">
        <v>906</v>
      </c>
      <c r="D33" s="68">
        <v>1806</v>
      </c>
      <c r="E33" s="68">
        <v>5</v>
      </c>
      <c r="F33" s="68">
        <v>0</v>
      </c>
      <c r="G33" s="68">
        <v>0</v>
      </c>
      <c r="H33" s="68">
        <v>0</v>
      </c>
      <c r="I33" s="68">
        <v>52</v>
      </c>
      <c r="J33" s="68">
        <v>0</v>
      </c>
      <c r="K33" s="68">
        <v>0</v>
      </c>
    </row>
    <row r="34" spans="1:11" s="7" customFormat="1" x14ac:dyDescent="0.3">
      <c r="A34" s="65" t="s">
        <v>197</v>
      </c>
      <c r="B34" s="68">
        <v>0</v>
      </c>
      <c r="C34" s="68">
        <v>1184</v>
      </c>
      <c r="D34" s="68">
        <v>1495</v>
      </c>
      <c r="E34" s="68">
        <v>5</v>
      </c>
      <c r="F34" s="68">
        <v>0</v>
      </c>
      <c r="G34" s="68">
        <v>0</v>
      </c>
      <c r="H34" s="68">
        <v>0</v>
      </c>
      <c r="I34" s="68">
        <v>57</v>
      </c>
      <c r="J34" s="68">
        <v>1</v>
      </c>
      <c r="K34" s="68">
        <v>1</v>
      </c>
    </row>
    <row r="35" spans="1:11" s="7" customFormat="1" x14ac:dyDescent="0.3">
      <c r="A35" s="65" t="s">
        <v>197</v>
      </c>
      <c r="B35" s="68">
        <v>0</v>
      </c>
      <c r="C35" s="68">
        <v>1242</v>
      </c>
      <c r="D35" s="68">
        <v>1572</v>
      </c>
      <c r="E35" s="68">
        <v>8</v>
      </c>
      <c r="F35" s="68">
        <v>1</v>
      </c>
      <c r="G35" s="68">
        <v>0</v>
      </c>
      <c r="H35" s="68">
        <v>0</v>
      </c>
      <c r="I35" s="68">
        <v>61</v>
      </c>
      <c r="J35" s="68">
        <v>2</v>
      </c>
      <c r="K35" s="68">
        <v>5</v>
      </c>
    </row>
    <row r="36" spans="1:11" s="67" customFormat="1" ht="15" thickBot="1" x14ac:dyDescent="0.35">
      <c r="A36" s="66" t="s">
        <v>197</v>
      </c>
      <c r="B36" s="70">
        <v>1</v>
      </c>
      <c r="C36" s="70">
        <v>1102</v>
      </c>
      <c r="D36" s="70">
        <v>1458</v>
      </c>
      <c r="E36" s="70">
        <v>5</v>
      </c>
      <c r="F36" s="70">
        <v>0</v>
      </c>
      <c r="G36" s="70">
        <v>0</v>
      </c>
      <c r="H36" s="70">
        <v>0</v>
      </c>
      <c r="I36" s="70">
        <v>57</v>
      </c>
      <c r="J36" s="70">
        <v>2</v>
      </c>
      <c r="K36" s="70">
        <v>2</v>
      </c>
    </row>
    <row r="37" spans="1:11" s="7" customFormat="1" ht="15" thickBot="1" x14ac:dyDescent="0.35">
      <c r="A37" s="71" t="s">
        <v>95</v>
      </c>
      <c r="B37" s="7">
        <f>SUM(B19:B36)</f>
        <v>7</v>
      </c>
      <c r="C37" s="7">
        <f t="shared" ref="C37:K37" si="1">SUM(C19:C36)</f>
        <v>18984</v>
      </c>
      <c r="D37" s="7">
        <f t="shared" si="1"/>
        <v>24886</v>
      </c>
      <c r="E37" s="7">
        <f t="shared" si="1"/>
        <v>146</v>
      </c>
      <c r="F37" s="7">
        <f t="shared" si="1"/>
        <v>18</v>
      </c>
      <c r="G37" s="7">
        <f t="shared" si="1"/>
        <v>0</v>
      </c>
      <c r="H37" s="7">
        <f t="shared" si="1"/>
        <v>0</v>
      </c>
      <c r="I37" s="7">
        <f t="shared" si="1"/>
        <v>1007</v>
      </c>
      <c r="J37" s="7">
        <f t="shared" si="1"/>
        <v>24</v>
      </c>
      <c r="K37" s="7">
        <f t="shared" si="1"/>
        <v>44</v>
      </c>
    </row>
    <row r="38" spans="1:11" s="64" customFormat="1" x14ac:dyDescent="0.3">
      <c r="A38" s="72" t="s">
        <v>90</v>
      </c>
      <c r="B38" s="69">
        <v>0</v>
      </c>
      <c r="C38" s="69">
        <v>969</v>
      </c>
      <c r="D38" s="69">
        <v>1269</v>
      </c>
      <c r="E38" s="69">
        <v>5</v>
      </c>
      <c r="F38" s="69">
        <v>0</v>
      </c>
      <c r="G38" s="69">
        <v>0</v>
      </c>
      <c r="H38" s="69">
        <v>0</v>
      </c>
      <c r="I38" s="69">
        <v>61</v>
      </c>
      <c r="J38" s="69">
        <v>1</v>
      </c>
      <c r="K38" s="69">
        <v>2</v>
      </c>
    </row>
    <row r="39" spans="1:11" s="7" customFormat="1" x14ac:dyDescent="0.3">
      <c r="A39" s="71" t="s">
        <v>90</v>
      </c>
      <c r="B39" s="68">
        <v>0</v>
      </c>
      <c r="C39" s="68">
        <v>926</v>
      </c>
      <c r="D39" s="68">
        <v>1208</v>
      </c>
      <c r="E39" s="68">
        <v>10</v>
      </c>
      <c r="F39" s="68">
        <v>0</v>
      </c>
      <c r="G39" s="68">
        <v>0</v>
      </c>
      <c r="H39" s="68">
        <v>0</v>
      </c>
      <c r="I39" s="68">
        <v>43</v>
      </c>
      <c r="J39" s="68">
        <v>0</v>
      </c>
      <c r="K39" s="68">
        <v>0</v>
      </c>
    </row>
    <row r="40" spans="1:11" s="7" customFormat="1" x14ac:dyDescent="0.3">
      <c r="A40" s="71" t="s">
        <v>90</v>
      </c>
      <c r="B40" s="68">
        <v>2</v>
      </c>
      <c r="C40" s="68">
        <v>1071</v>
      </c>
      <c r="D40" s="68">
        <v>1407</v>
      </c>
      <c r="E40" s="68">
        <v>9</v>
      </c>
      <c r="F40" s="68">
        <v>1</v>
      </c>
      <c r="G40" s="68">
        <v>0</v>
      </c>
      <c r="H40" s="68">
        <v>0</v>
      </c>
      <c r="I40" s="68">
        <v>53</v>
      </c>
      <c r="J40" s="68">
        <v>2</v>
      </c>
      <c r="K40" s="68">
        <v>2</v>
      </c>
    </row>
    <row r="41" spans="1:11" s="7" customFormat="1" x14ac:dyDescent="0.3">
      <c r="A41" s="71" t="s">
        <v>90</v>
      </c>
      <c r="B41" s="68">
        <v>0</v>
      </c>
      <c r="C41" s="68">
        <v>914</v>
      </c>
      <c r="D41" s="68">
        <v>1178</v>
      </c>
      <c r="E41" s="68">
        <v>5</v>
      </c>
      <c r="F41" s="68">
        <v>1</v>
      </c>
      <c r="G41" s="68">
        <v>0</v>
      </c>
      <c r="H41" s="68">
        <v>0</v>
      </c>
      <c r="I41" s="68">
        <v>47</v>
      </c>
      <c r="J41" s="68">
        <v>2</v>
      </c>
      <c r="K41" s="68">
        <v>2</v>
      </c>
    </row>
    <row r="42" spans="1:11" s="7" customFormat="1" x14ac:dyDescent="0.3">
      <c r="A42" s="71" t="s">
        <v>90</v>
      </c>
      <c r="B42" s="68">
        <v>0</v>
      </c>
      <c r="C42" s="68">
        <v>1450</v>
      </c>
      <c r="D42" s="68">
        <v>1790</v>
      </c>
      <c r="E42" s="68">
        <v>1</v>
      </c>
      <c r="F42" s="68">
        <v>0</v>
      </c>
      <c r="G42" s="68">
        <v>0</v>
      </c>
      <c r="H42" s="68">
        <v>0</v>
      </c>
      <c r="I42" s="68">
        <v>70</v>
      </c>
      <c r="J42" s="68">
        <v>2</v>
      </c>
      <c r="K42" s="68">
        <v>3</v>
      </c>
    </row>
    <row r="43" spans="1:11" s="7" customFormat="1" x14ac:dyDescent="0.3">
      <c r="A43" s="71" t="s">
        <v>90</v>
      </c>
      <c r="B43" s="68">
        <v>0</v>
      </c>
      <c r="C43" s="68">
        <v>1497</v>
      </c>
      <c r="D43" s="68">
        <v>1954</v>
      </c>
      <c r="E43" s="68">
        <v>4</v>
      </c>
      <c r="F43" s="68">
        <v>1</v>
      </c>
      <c r="G43" s="68">
        <v>0</v>
      </c>
      <c r="H43" s="68">
        <v>0</v>
      </c>
      <c r="I43" s="68">
        <v>87</v>
      </c>
      <c r="J43" s="68">
        <v>5</v>
      </c>
      <c r="K43" s="68">
        <v>26</v>
      </c>
    </row>
    <row r="44" spans="1:11" s="7" customFormat="1" x14ac:dyDescent="0.3">
      <c r="A44" s="71" t="s">
        <v>90</v>
      </c>
      <c r="B44" s="68">
        <v>0</v>
      </c>
      <c r="C44" s="68">
        <v>1026</v>
      </c>
      <c r="D44" s="68">
        <v>1198</v>
      </c>
      <c r="E44" s="68">
        <v>6</v>
      </c>
      <c r="F44" s="68">
        <v>1</v>
      </c>
      <c r="G44" s="68">
        <v>0</v>
      </c>
      <c r="H44" s="68">
        <v>0</v>
      </c>
      <c r="I44" s="68">
        <v>37</v>
      </c>
      <c r="J44" s="68">
        <v>0</v>
      </c>
      <c r="K44" s="68">
        <v>3</v>
      </c>
    </row>
    <row r="45" spans="1:11" s="7" customFormat="1" x14ac:dyDescent="0.3">
      <c r="A45" s="71" t="s">
        <v>90</v>
      </c>
      <c r="B45" s="68">
        <v>0</v>
      </c>
      <c r="C45" s="68">
        <v>955</v>
      </c>
      <c r="D45" s="68">
        <v>1264</v>
      </c>
      <c r="E45" s="68">
        <v>3</v>
      </c>
      <c r="F45" s="68">
        <v>0</v>
      </c>
      <c r="G45" s="68">
        <v>0</v>
      </c>
      <c r="H45" s="68">
        <v>0</v>
      </c>
      <c r="I45" s="68">
        <v>49</v>
      </c>
      <c r="J45" s="68">
        <v>1</v>
      </c>
      <c r="K45" s="68">
        <v>0</v>
      </c>
    </row>
    <row r="46" spans="1:11" s="7" customFormat="1" x14ac:dyDescent="0.3">
      <c r="A46" s="71" t="s">
        <v>90</v>
      </c>
      <c r="B46" s="68">
        <v>0</v>
      </c>
      <c r="C46" s="68">
        <v>964</v>
      </c>
      <c r="D46" s="68">
        <v>1277</v>
      </c>
      <c r="E46" s="68">
        <v>5</v>
      </c>
      <c r="F46" s="68">
        <v>0</v>
      </c>
      <c r="G46" s="68">
        <v>0</v>
      </c>
      <c r="H46" s="68">
        <v>0</v>
      </c>
      <c r="I46" s="68">
        <v>52</v>
      </c>
      <c r="J46" s="68">
        <v>3</v>
      </c>
      <c r="K46" s="68">
        <v>3</v>
      </c>
    </row>
    <row r="47" spans="1:11" s="7" customFormat="1" x14ac:dyDescent="0.3">
      <c r="A47" s="71" t="s">
        <v>90</v>
      </c>
      <c r="B47" s="68">
        <v>0</v>
      </c>
      <c r="C47" s="68">
        <v>987</v>
      </c>
      <c r="D47" s="68">
        <v>1241</v>
      </c>
      <c r="E47" s="68">
        <v>3</v>
      </c>
      <c r="F47" s="68">
        <v>0</v>
      </c>
      <c r="G47" s="68">
        <v>0</v>
      </c>
      <c r="H47" s="68">
        <v>0</v>
      </c>
      <c r="I47" s="68">
        <v>53</v>
      </c>
      <c r="J47" s="68">
        <v>1</v>
      </c>
      <c r="K47" s="68">
        <v>1</v>
      </c>
    </row>
    <row r="48" spans="1:11" s="7" customFormat="1" x14ac:dyDescent="0.3">
      <c r="A48" s="71" t="s">
        <v>90</v>
      </c>
      <c r="B48" s="68">
        <v>1</v>
      </c>
      <c r="C48" s="68">
        <v>1029</v>
      </c>
      <c r="D48" s="68">
        <v>1314</v>
      </c>
      <c r="E48" s="68">
        <v>6</v>
      </c>
      <c r="F48" s="68">
        <v>2</v>
      </c>
      <c r="G48" s="68">
        <v>0</v>
      </c>
      <c r="H48" s="68">
        <v>0</v>
      </c>
      <c r="I48" s="68">
        <v>67</v>
      </c>
      <c r="J48" s="68">
        <v>7</v>
      </c>
      <c r="K48" s="68">
        <v>5</v>
      </c>
    </row>
    <row r="49" spans="1:11" s="7" customFormat="1" x14ac:dyDescent="0.3">
      <c r="A49" s="71" t="s">
        <v>90</v>
      </c>
      <c r="B49" s="68">
        <v>0</v>
      </c>
      <c r="C49" s="68">
        <v>958</v>
      </c>
      <c r="D49" s="68">
        <v>1106</v>
      </c>
      <c r="E49" s="68">
        <v>5</v>
      </c>
      <c r="F49" s="68">
        <v>0</v>
      </c>
      <c r="G49" s="68">
        <v>0</v>
      </c>
      <c r="H49" s="68">
        <v>0</v>
      </c>
      <c r="I49" s="68">
        <v>40</v>
      </c>
      <c r="J49" s="68">
        <v>0</v>
      </c>
      <c r="K49" s="68">
        <v>0</v>
      </c>
    </row>
    <row r="50" spans="1:11" s="7" customFormat="1" x14ac:dyDescent="0.3">
      <c r="A50" s="71" t="s">
        <v>90</v>
      </c>
      <c r="B50" s="68">
        <v>1</v>
      </c>
      <c r="C50" s="68">
        <v>1166</v>
      </c>
      <c r="D50" s="68">
        <v>1521</v>
      </c>
      <c r="E50" s="68">
        <v>6</v>
      </c>
      <c r="F50" s="68">
        <v>0</v>
      </c>
      <c r="G50" s="68">
        <v>0</v>
      </c>
      <c r="H50" s="68">
        <v>0</v>
      </c>
      <c r="I50" s="68">
        <v>62</v>
      </c>
      <c r="J50" s="68">
        <v>2</v>
      </c>
      <c r="K50" s="68">
        <v>8</v>
      </c>
    </row>
    <row r="51" spans="1:11" s="7" customFormat="1" x14ac:dyDescent="0.3">
      <c r="A51" s="71" t="s">
        <v>90</v>
      </c>
      <c r="B51" s="68">
        <v>2</v>
      </c>
      <c r="C51" s="68">
        <v>1155</v>
      </c>
      <c r="D51" s="68">
        <v>1479</v>
      </c>
      <c r="E51" s="68">
        <v>9</v>
      </c>
      <c r="F51" s="68">
        <v>0</v>
      </c>
      <c r="G51" s="68">
        <v>0</v>
      </c>
      <c r="H51" s="68">
        <v>0</v>
      </c>
      <c r="I51" s="68">
        <v>59</v>
      </c>
      <c r="J51" s="68">
        <v>1</v>
      </c>
      <c r="K51" s="68">
        <v>3</v>
      </c>
    </row>
    <row r="52" spans="1:11" s="7" customFormat="1" x14ac:dyDescent="0.3">
      <c r="A52" s="71" t="s">
        <v>90</v>
      </c>
      <c r="B52" s="68">
        <v>0</v>
      </c>
      <c r="C52" s="68">
        <v>932</v>
      </c>
      <c r="D52" s="68">
        <v>1138</v>
      </c>
      <c r="E52" s="68">
        <v>6</v>
      </c>
      <c r="F52" s="68">
        <v>0</v>
      </c>
      <c r="G52" s="68">
        <v>0</v>
      </c>
      <c r="H52" s="68">
        <v>0</v>
      </c>
      <c r="I52" s="68">
        <v>54</v>
      </c>
      <c r="J52" s="68">
        <v>0</v>
      </c>
      <c r="K52" s="68">
        <v>5</v>
      </c>
    </row>
    <row r="53" spans="1:11" s="67" customFormat="1" ht="15" thickBot="1" x14ac:dyDescent="0.35">
      <c r="A53" s="73" t="s">
        <v>90</v>
      </c>
      <c r="B53" s="70">
        <v>0</v>
      </c>
      <c r="C53" s="70">
        <v>1339</v>
      </c>
      <c r="D53" s="70">
        <v>1732</v>
      </c>
      <c r="E53" s="70">
        <v>7</v>
      </c>
      <c r="F53" s="70">
        <v>0</v>
      </c>
      <c r="G53" s="70">
        <v>0</v>
      </c>
      <c r="H53" s="70">
        <v>0</v>
      </c>
      <c r="I53" s="70">
        <v>84</v>
      </c>
      <c r="J53" s="70">
        <v>3</v>
      </c>
      <c r="K53" s="70">
        <v>6</v>
      </c>
    </row>
    <row r="54" spans="1:11" s="7" customFormat="1" ht="15" thickBot="1" x14ac:dyDescent="0.35">
      <c r="A54" s="71" t="s">
        <v>95</v>
      </c>
      <c r="B54" s="7">
        <f>SUM(B38:B53)</f>
        <v>6</v>
      </c>
      <c r="C54" s="7">
        <f>SUM(C38:C53)</f>
        <v>17338</v>
      </c>
      <c r="D54" s="7">
        <f t="shared" ref="D54:K54" si="2">SUM(D38:D53)</f>
        <v>22076</v>
      </c>
      <c r="E54" s="7">
        <f t="shared" si="2"/>
        <v>90</v>
      </c>
      <c r="F54" s="7">
        <f t="shared" si="2"/>
        <v>6</v>
      </c>
      <c r="G54" s="7">
        <f t="shared" si="2"/>
        <v>0</v>
      </c>
      <c r="H54" s="7">
        <f t="shared" si="2"/>
        <v>0</v>
      </c>
      <c r="I54" s="7">
        <f t="shared" si="2"/>
        <v>918</v>
      </c>
      <c r="J54" s="7">
        <f t="shared" si="2"/>
        <v>30</v>
      </c>
      <c r="K54" s="7">
        <f t="shared" si="2"/>
        <v>69</v>
      </c>
    </row>
    <row r="55" spans="1:11" s="64" customFormat="1" x14ac:dyDescent="0.3">
      <c r="A55" s="62" t="s">
        <v>91</v>
      </c>
      <c r="B55" s="69">
        <v>1</v>
      </c>
      <c r="C55" s="69">
        <v>1357</v>
      </c>
      <c r="D55" s="69">
        <v>1701</v>
      </c>
      <c r="E55" s="69">
        <v>5</v>
      </c>
      <c r="F55" s="69">
        <v>0</v>
      </c>
      <c r="G55" s="69">
        <v>0</v>
      </c>
      <c r="H55" s="69">
        <v>0</v>
      </c>
      <c r="I55" s="69">
        <v>76</v>
      </c>
      <c r="J55" s="69">
        <v>1</v>
      </c>
      <c r="K55" s="69">
        <v>9</v>
      </c>
    </row>
    <row r="56" spans="1:11" s="7" customFormat="1" x14ac:dyDescent="0.3">
      <c r="A56" s="65" t="s">
        <v>91</v>
      </c>
      <c r="B56" s="68">
        <v>0</v>
      </c>
      <c r="C56" s="68">
        <v>945</v>
      </c>
      <c r="D56" s="68">
        <v>1206</v>
      </c>
      <c r="E56" s="68">
        <v>3</v>
      </c>
      <c r="F56" s="68">
        <v>0</v>
      </c>
      <c r="G56" s="68">
        <v>0</v>
      </c>
      <c r="H56" s="68">
        <v>0</v>
      </c>
      <c r="I56" s="68">
        <v>38</v>
      </c>
      <c r="J56" s="68">
        <v>1</v>
      </c>
      <c r="K56" s="68">
        <v>1</v>
      </c>
    </row>
    <row r="57" spans="1:11" s="7" customFormat="1" x14ac:dyDescent="0.3">
      <c r="A57" s="65" t="s">
        <v>91</v>
      </c>
      <c r="B57" s="68">
        <v>0</v>
      </c>
      <c r="C57" s="68">
        <v>1247</v>
      </c>
      <c r="D57" s="68">
        <v>1576</v>
      </c>
      <c r="E57" s="68">
        <v>11</v>
      </c>
      <c r="F57" s="68">
        <v>0</v>
      </c>
      <c r="G57" s="68">
        <v>0</v>
      </c>
      <c r="H57" s="68">
        <v>0</v>
      </c>
      <c r="I57" s="68">
        <v>57</v>
      </c>
      <c r="J57" s="68">
        <v>3</v>
      </c>
      <c r="K57" s="68">
        <v>5</v>
      </c>
    </row>
    <row r="58" spans="1:11" s="7" customFormat="1" x14ac:dyDescent="0.3">
      <c r="A58" s="65" t="s">
        <v>91</v>
      </c>
      <c r="B58" s="68">
        <v>0</v>
      </c>
      <c r="C58" s="68">
        <v>1182</v>
      </c>
      <c r="D58" s="68">
        <v>1563</v>
      </c>
      <c r="E58" s="68">
        <v>12</v>
      </c>
      <c r="F58" s="68">
        <v>0</v>
      </c>
      <c r="G58" s="68">
        <v>0</v>
      </c>
      <c r="H58" s="68">
        <v>0</v>
      </c>
      <c r="I58" s="68">
        <v>58</v>
      </c>
      <c r="J58" s="68">
        <v>3</v>
      </c>
      <c r="K58" s="68">
        <v>4</v>
      </c>
    </row>
    <row r="59" spans="1:11" s="7" customFormat="1" x14ac:dyDescent="0.3">
      <c r="A59" s="65" t="s">
        <v>91</v>
      </c>
      <c r="B59" s="68">
        <v>0</v>
      </c>
      <c r="C59" s="68">
        <v>1126</v>
      </c>
      <c r="D59" s="68">
        <v>1495</v>
      </c>
      <c r="E59" s="68">
        <v>11</v>
      </c>
      <c r="F59" s="68">
        <v>5</v>
      </c>
      <c r="G59" s="68">
        <v>0</v>
      </c>
      <c r="H59" s="68">
        <v>0</v>
      </c>
      <c r="I59" s="68">
        <v>47</v>
      </c>
      <c r="J59" s="68">
        <v>0</v>
      </c>
      <c r="K59" s="68">
        <v>2</v>
      </c>
    </row>
    <row r="60" spans="1:11" s="7" customFormat="1" x14ac:dyDescent="0.3">
      <c r="A60" s="65" t="s">
        <v>91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576</v>
      </c>
      <c r="I60" s="68">
        <v>55</v>
      </c>
      <c r="J60" s="68">
        <v>23</v>
      </c>
      <c r="K60" s="68">
        <v>0</v>
      </c>
    </row>
    <row r="61" spans="1:11" s="7" customFormat="1" x14ac:dyDescent="0.3">
      <c r="A61" s="65" t="s">
        <v>91</v>
      </c>
      <c r="B61" s="68">
        <v>0</v>
      </c>
      <c r="C61" s="68">
        <v>969</v>
      </c>
      <c r="D61" s="68">
        <v>1135</v>
      </c>
      <c r="E61" s="68">
        <v>5</v>
      </c>
      <c r="F61" s="68">
        <v>0</v>
      </c>
      <c r="G61" s="68">
        <v>0</v>
      </c>
      <c r="H61" s="68">
        <v>0</v>
      </c>
      <c r="I61" s="68">
        <v>47</v>
      </c>
      <c r="J61" s="68">
        <v>0</v>
      </c>
      <c r="K61" s="68">
        <v>0</v>
      </c>
    </row>
    <row r="62" spans="1:11" s="7" customFormat="1" x14ac:dyDescent="0.3">
      <c r="A62" s="65" t="s">
        <v>91</v>
      </c>
      <c r="B62" s="68">
        <v>6</v>
      </c>
      <c r="C62" s="68">
        <v>1845</v>
      </c>
      <c r="D62" s="68">
        <v>2242</v>
      </c>
      <c r="E62" s="68">
        <v>36</v>
      </c>
      <c r="F62" s="68">
        <v>1</v>
      </c>
      <c r="G62" s="68">
        <v>0</v>
      </c>
      <c r="H62" s="68">
        <v>0</v>
      </c>
      <c r="I62" s="68">
        <v>120</v>
      </c>
      <c r="J62" s="68">
        <v>4</v>
      </c>
      <c r="K62" s="68">
        <v>5</v>
      </c>
    </row>
    <row r="63" spans="1:11" s="7" customFormat="1" x14ac:dyDescent="0.3">
      <c r="A63" s="65" t="s">
        <v>91</v>
      </c>
      <c r="B63" s="68">
        <v>0</v>
      </c>
      <c r="C63" s="68">
        <v>1885</v>
      </c>
      <c r="D63" s="68">
        <v>2302</v>
      </c>
      <c r="E63" s="68">
        <v>43</v>
      </c>
      <c r="F63" s="68">
        <v>1</v>
      </c>
      <c r="G63" s="68">
        <v>0</v>
      </c>
      <c r="H63" s="68">
        <v>0</v>
      </c>
      <c r="I63" s="68">
        <v>115</v>
      </c>
      <c r="J63" s="68">
        <v>6</v>
      </c>
      <c r="K63" s="68">
        <v>16</v>
      </c>
    </row>
    <row r="64" spans="1:11" s="7" customFormat="1" x14ac:dyDescent="0.3">
      <c r="A64" s="65" t="s">
        <v>91</v>
      </c>
      <c r="B64" s="68">
        <v>0</v>
      </c>
      <c r="C64" s="68">
        <v>1271</v>
      </c>
      <c r="D64" s="68">
        <v>1607</v>
      </c>
      <c r="E64" s="68">
        <v>12</v>
      </c>
      <c r="F64" s="68">
        <v>1</v>
      </c>
      <c r="G64" s="68">
        <v>0</v>
      </c>
      <c r="H64" s="68">
        <v>0</v>
      </c>
      <c r="I64" s="68">
        <v>86</v>
      </c>
      <c r="J64" s="68">
        <v>5</v>
      </c>
      <c r="K64" s="68">
        <v>8</v>
      </c>
    </row>
    <row r="65" spans="1:11" s="7" customFormat="1" x14ac:dyDescent="0.3">
      <c r="A65" s="65" t="s">
        <v>91</v>
      </c>
      <c r="B65" s="68">
        <v>0</v>
      </c>
      <c r="C65" s="68">
        <v>1073</v>
      </c>
      <c r="D65" s="68">
        <v>1388</v>
      </c>
      <c r="E65" s="68">
        <v>4</v>
      </c>
      <c r="F65" s="68">
        <v>0</v>
      </c>
      <c r="G65" s="68">
        <v>0</v>
      </c>
      <c r="H65" s="68">
        <v>0</v>
      </c>
      <c r="I65" s="68">
        <v>55</v>
      </c>
      <c r="J65" s="68">
        <v>2</v>
      </c>
      <c r="K65" s="68">
        <v>4</v>
      </c>
    </row>
    <row r="66" spans="1:11" s="7" customFormat="1" x14ac:dyDescent="0.3">
      <c r="A66" s="65" t="s">
        <v>91</v>
      </c>
      <c r="B66" s="68">
        <v>0</v>
      </c>
      <c r="C66" s="68">
        <v>126</v>
      </c>
      <c r="D66" s="68">
        <v>1561</v>
      </c>
      <c r="E66" s="68">
        <v>6</v>
      </c>
      <c r="F66" s="68">
        <v>1</v>
      </c>
      <c r="G66" s="68">
        <v>0</v>
      </c>
      <c r="H66" s="68">
        <v>0</v>
      </c>
      <c r="I66" s="68">
        <v>41</v>
      </c>
      <c r="J66" s="68">
        <v>1</v>
      </c>
      <c r="K66" s="68">
        <v>0</v>
      </c>
    </row>
    <row r="67" spans="1:11" s="7" customFormat="1" x14ac:dyDescent="0.3">
      <c r="A67" s="65" t="s">
        <v>91</v>
      </c>
      <c r="B67" s="68">
        <v>3</v>
      </c>
      <c r="C67" s="68">
        <v>1867</v>
      </c>
      <c r="D67" s="68">
        <v>2437</v>
      </c>
      <c r="E67" s="68">
        <v>26</v>
      </c>
      <c r="F67" s="68">
        <v>2</v>
      </c>
      <c r="G67" s="68">
        <v>0</v>
      </c>
      <c r="H67" s="68">
        <v>0</v>
      </c>
      <c r="I67" s="68">
        <v>113</v>
      </c>
      <c r="J67" s="68">
        <v>15</v>
      </c>
      <c r="K67" s="68">
        <v>27</v>
      </c>
    </row>
    <row r="68" spans="1:11" s="7" customFormat="1" x14ac:dyDescent="0.3">
      <c r="A68" s="65" t="s">
        <v>91</v>
      </c>
      <c r="B68" s="68">
        <v>0</v>
      </c>
      <c r="C68" s="68">
        <v>1514</v>
      </c>
      <c r="D68" s="68">
        <v>1811</v>
      </c>
      <c r="E68" s="68">
        <v>6</v>
      </c>
      <c r="F68" s="68">
        <v>0</v>
      </c>
      <c r="G68" s="68">
        <v>0</v>
      </c>
      <c r="H68" s="68">
        <v>0</v>
      </c>
      <c r="I68" s="68">
        <v>76</v>
      </c>
      <c r="J68" s="68">
        <v>8</v>
      </c>
      <c r="K68" s="68">
        <v>7</v>
      </c>
    </row>
    <row r="69" spans="1:11" s="67" customFormat="1" ht="15" thickBot="1" x14ac:dyDescent="0.35">
      <c r="A69" s="71" t="s">
        <v>95</v>
      </c>
      <c r="B69" s="7">
        <f>SUM(B55:B68)</f>
        <v>10</v>
      </c>
      <c r="C69" s="7">
        <f t="shared" ref="C69:K69" si="3">SUM(C55:C68)</f>
        <v>16407</v>
      </c>
      <c r="D69" s="7">
        <f t="shared" si="3"/>
        <v>22024</v>
      </c>
      <c r="E69" s="7">
        <f t="shared" si="3"/>
        <v>180</v>
      </c>
      <c r="F69" s="7">
        <f t="shared" si="3"/>
        <v>11</v>
      </c>
      <c r="G69" s="7">
        <f t="shared" si="3"/>
        <v>0</v>
      </c>
      <c r="H69" s="7">
        <f t="shared" si="3"/>
        <v>576</v>
      </c>
      <c r="I69" s="7">
        <f t="shared" si="3"/>
        <v>984</v>
      </c>
      <c r="J69" s="7">
        <f t="shared" si="3"/>
        <v>72</v>
      </c>
      <c r="K69" s="7">
        <f t="shared" si="3"/>
        <v>88</v>
      </c>
    </row>
    <row r="70" spans="1:11" s="64" customFormat="1" x14ac:dyDescent="0.3">
      <c r="A70" s="62" t="s">
        <v>92</v>
      </c>
      <c r="B70" s="69">
        <v>0</v>
      </c>
      <c r="C70" s="69">
        <v>1730</v>
      </c>
      <c r="D70" s="69">
        <v>2182</v>
      </c>
      <c r="E70" s="69">
        <v>20</v>
      </c>
      <c r="F70" s="69">
        <v>0</v>
      </c>
      <c r="G70" s="69">
        <v>1</v>
      </c>
      <c r="H70" s="69">
        <v>0</v>
      </c>
      <c r="I70" s="69">
        <v>119</v>
      </c>
      <c r="J70" s="69">
        <v>7</v>
      </c>
      <c r="K70" s="69">
        <v>13</v>
      </c>
    </row>
    <row r="71" spans="1:11" s="7" customFormat="1" x14ac:dyDescent="0.3">
      <c r="A71" s="65" t="s">
        <v>92</v>
      </c>
      <c r="B71" s="68">
        <v>1</v>
      </c>
      <c r="C71" s="68">
        <v>1074</v>
      </c>
      <c r="D71" s="68">
        <v>1407</v>
      </c>
      <c r="E71" s="68">
        <v>3</v>
      </c>
      <c r="F71" s="68">
        <v>0</v>
      </c>
      <c r="G71" s="68">
        <v>0</v>
      </c>
      <c r="H71" s="68">
        <v>0</v>
      </c>
      <c r="I71" s="68">
        <v>45</v>
      </c>
      <c r="J71" s="68">
        <v>3</v>
      </c>
      <c r="K71" s="68">
        <v>1</v>
      </c>
    </row>
    <row r="72" spans="1:11" s="7" customFormat="1" x14ac:dyDescent="0.3">
      <c r="A72" s="65" t="s">
        <v>92</v>
      </c>
      <c r="B72" s="68">
        <v>0</v>
      </c>
      <c r="C72" s="68">
        <v>1845</v>
      </c>
      <c r="D72" s="68">
        <v>2336</v>
      </c>
      <c r="E72" s="68">
        <v>13</v>
      </c>
      <c r="F72" s="68">
        <v>0</v>
      </c>
      <c r="G72" s="68">
        <v>0</v>
      </c>
      <c r="H72" s="68">
        <v>0</v>
      </c>
      <c r="I72" s="68">
        <v>99</v>
      </c>
      <c r="J72" s="68">
        <v>6</v>
      </c>
      <c r="K72" s="68">
        <v>12</v>
      </c>
    </row>
    <row r="73" spans="1:11" s="7" customFormat="1" x14ac:dyDescent="0.3">
      <c r="A73" s="65" t="s">
        <v>92</v>
      </c>
      <c r="B73" s="68">
        <v>2</v>
      </c>
      <c r="C73" s="68">
        <v>1803</v>
      </c>
      <c r="D73" s="68">
        <v>2307</v>
      </c>
      <c r="E73" s="68">
        <v>25</v>
      </c>
      <c r="F73" s="68">
        <v>4</v>
      </c>
      <c r="G73" s="68">
        <v>0</v>
      </c>
      <c r="H73" s="68">
        <v>0</v>
      </c>
      <c r="I73" s="68">
        <v>108</v>
      </c>
      <c r="J73" s="68">
        <v>8</v>
      </c>
      <c r="K73" s="68">
        <v>38</v>
      </c>
    </row>
    <row r="74" spans="1:11" s="7" customFormat="1" x14ac:dyDescent="0.3">
      <c r="A74" s="65" t="s">
        <v>92</v>
      </c>
      <c r="B74" s="68">
        <v>0</v>
      </c>
      <c r="C74" s="68">
        <v>1518</v>
      </c>
      <c r="D74" s="68">
        <v>1961</v>
      </c>
      <c r="E74" s="68">
        <v>17</v>
      </c>
      <c r="F74" s="68">
        <v>0</v>
      </c>
      <c r="G74" s="68">
        <v>0</v>
      </c>
      <c r="H74" s="68">
        <v>0</v>
      </c>
      <c r="I74" s="68">
        <v>88</v>
      </c>
      <c r="J74" s="68">
        <v>4</v>
      </c>
      <c r="K74" s="68">
        <v>7</v>
      </c>
    </row>
    <row r="75" spans="1:11" s="7" customFormat="1" x14ac:dyDescent="0.3">
      <c r="A75" s="65" t="s">
        <v>92</v>
      </c>
      <c r="B75" s="68">
        <v>0</v>
      </c>
      <c r="C75" s="68">
        <v>1343</v>
      </c>
      <c r="D75" s="68">
        <v>1534</v>
      </c>
      <c r="E75" s="68">
        <v>15</v>
      </c>
      <c r="F75" s="68">
        <v>1</v>
      </c>
      <c r="G75" s="68">
        <v>0</v>
      </c>
      <c r="H75" s="68">
        <v>0</v>
      </c>
      <c r="I75" s="68">
        <v>61</v>
      </c>
      <c r="J75" s="68">
        <v>4</v>
      </c>
      <c r="K75" s="68">
        <v>4</v>
      </c>
    </row>
    <row r="76" spans="1:11" s="7" customFormat="1" x14ac:dyDescent="0.3">
      <c r="A76" s="65" t="s">
        <v>92</v>
      </c>
      <c r="B76" s="68">
        <v>1</v>
      </c>
      <c r="C76" s="68">
        <v>1124</v>
      </c>
      <c r="D76" s="68">
        <v>1455</v>
      </c>
      <c r="E76" s="68">
        <v>11</v>
      </c>
      <c r="F76" s="68">
        <v>0</v>
      </c>
      <c r="G76" s="68">
        <v>0</v>
      </c>
      <c r="H76" s="68">
        <v>0</v>
      </c>
      <c r="I76" s="68">
        <v>77</v>
      </c>
      <c r="J76" s="68">
        <v>2</v>
      </c>
      <c r="K76" s="68">
        <v>7</v>
      </c>
    </row>
    <row r="77" spans="1:11" s="7" customFormat="1" x14ac:dyDescent="0.3">
      <c r="A77" s="65" t="s">
        <v>92</v>
      </c>
      <c r="B77" s="68">
        <v>0</v>
      </c>
      <c r="C77" s="68">
        <v>1048</v>
      </c>
      <c r="D77" s="68">
        <v>1339</v>
      </c>
      <c r="E77" s="68">
        <v>3</v>
      </c>
      <c r="F77" s="68">
        <v>0</v>
      </c>
      <c r="G77" s="68">
        <v>0</v>
      </c>
      <c r="H77" s="68">
        <v>0</v>
      </c>
      <c r="I77" s="68">
        <v>42</v>
      </c>
      <c r="J77" s="68">
        <v>0</v>
      </c>
      <c r="K77" s="68">
        <v>4</v>
      </c>
    </row>
    <row r="78" spans="1:11" s="7" customFormat="1" x14ac:dyDescent="0.3">
      <c r="A78" s="65" t="s">
        <v>92</v>
      </c>
      <c r="B78" s="68">
        <v>3</v>
      </c>
      <c r="C78" s="68">
        <v>1912</v>
      </c>
      <c r="D78" s="68">
        <v>2564</v>
      </c>
      <c r="E78" s="68">
        <v>41</v>
      </c>
      <c r="F78" s="68">
        <v>0</v>
      </c>
      <c r="G78" s="68">
        <v>1</v>
      </c>
      <c r="H78" s="68">
        <v>0</v>
      </c>
      <c r="I78" s="68">
        <v>138</v>
      </c>
      <c r="J78" s="68">
        <v>20</v>
      </c>
      <c r="K78" s="68">
        <v>51</v>
      </c>
    </row>
    <row r="79" spans="1:11" s="7" customFormat="1" x14ac:dyDescent="0.3">
      <c r="A79" s="65" t="s">
        <v>92</v>
      </c>
      <c r="B79" s="68">
        <v>0</v>
      </c>
      <c r="C79" s="68">
        <v>969</v>
      </c>
      <c r="D79" s="68">
        <v>1286</v>
      </c>
      <c r="E79" s="68">
        <v>10</v>
      </c>
      <c r="F79" s="68">
        <v>0</v>
      </c>
      <c r="G79" s="68">
        <v>0</v>
      </c>
      <c r="H79" s="68">
        <v>0</v>
      </c>
      <c r="I79" s="68">
        <v>29</v>
      </c>
      <c r="J79" s="68">
        <v>1</v>
      </c>
      <c r="K79" s="68">
        <v>1</v>
      </c>
    </row>
    <row r="80" spans="1:11" s="7" customFormat="1" x14ac:dyDescent="0.3">
      <c r="A80" s="65" t="s">
        <v>92</v>
      </c>
      <c r="B80" s="68">
        <v>0</v>
      </c>
      <c r="C80" s="68">
        <v>955</v>
      </c>
      <c r="D80" s="68">
        <v>1128</v>
      </c>
      <c r="E80" s="68">
        <v>4</v>
      </c>
      <c r="F80" s="68">
        <v>0</v>
      </c>
      <c r="G80" s="68">
        <v>0</v>
      </c>
      <c r="H80" s="68">
        <v>0</v>
      </c>
      <c r="I80" s="68">
        <v>55</v>
      </c>
      <c r="J80" s="68">
        <v>1</v>
      </c>
      <c r="K80" s="68">
        <v>0</v>
      </c>
    </row>
    <row r="81" spans="1:11" s="7" customFormat="1" x14ac:dyDescent="0.3">
      <c r="A81" s="65" t="s">
        <v>92</v>
      </c>
      <c r="B81" s="68">
        <v>0</v>
      </c>
      <c r="C81" s="68">
        <v>1189</v>
      </c>
      <c r="D81" s="68">
        <v>1421</v>
      </c>
      <c r="E81" s="68">
        <v>8</v>
      </c>
      <c r="F81" s="68">
        <v>0</v>
      </c>
      <c r="G81" s="68">
        <v>0</v>
      </c>
      <c r="H81" s="68">
        <v>0</v>
      </c>
      <c r="I81" s="68">
        <v>78</v>
      </c>
      <c r="J81" s="68">
        <v>2</v>
      </c>
      <c r="K81" s="68">
        <v>8</v>
      </c>
    </row>
    <row r="82" spans="1:11" s="7" customFormat="1" x14ac:dyDescent="0.3">
      <c r="A82" s="65" t="s">
        <v>92</v>
      </c>
      <c r="B82" s="68">
        <v>4</v>
      </c>
      <c r="C82" s="68">
        <v>1610</v>
      </c>
      <c r="D82" s="68">
        <v>2093</v>
      </c>
      <c r="E82" s="68">
        <v>28</v>
      </c>
      <c r="F82" s="68">
        <v>0</v>
      </c>
      <c r="G82" s="68">
        <v>0</v>
      </c>
      <c r="H82" s="68">
        <v>0</v>
      </c>
      <c r="I82" s="68">
        <v>111</v>
      </c>
      <c r="J82" s="68">
        <v>4</v>
      </c>
      <c r="K82" s="68">
        <v>13</v>
      </c>
    </row>
    <row r="83" spans="1:11" s="67" customFormat="1" ht="15" thickBot="1" x14ac:dyDescent="0.35">
      <c r="A83" s="71" t="s">
        <v>95</v>
      </c>
      <c r="B83" s="7">
        <f>SUM(B70:B82)</f>
        <v>11</v>
      </c>
      <c r="C83" s="7">
        <f t="shared" ref="C83:K83" si="4">SUM(C70:C82)</f>
        <v>18120</v>
      </c>
      <c r="D83" s="7">
        <f t="shared" si="4"/>
        <v>23013</v>
      </c>
      <c r="E83" s="7">
        <f t="shared" si="4"/>
        <v>198</v>
      </c>
      <c r="F83" s="7">
        <f t="shared" si="4"/>
        <v>5</v>
      </c>
      <c r="G83" s="7">
        <f t="shared" si="4"/>
        <v>2</v>
      </c>
      <c r="H83" s="7">
        <f t="shared" si="4"/>
        <v>0</v>
      </c>
      <c r="I83" s="7">
        <f t="shared" si="4"/>
        <v>1050</v>
      </c>
      <c r="J83" s="7">
        <f t="shared" si="4"/>
        <v>62</v>
      </c>
      <c r="K83" s="7">
        <f t="shared" si="4"/>
        <v>159</v>
      </c>
    </row>
    <row r="84" spans="1:11" s="64" customFormat="1" x14ac:dyDescent="0.3">
      <c r="A84" s="62" t="s">
        <v>93</v>
      </c>
      <c r="B84" s="69">
        <v>0</v>
      </c>
      <c r="C84" s="69">
        <v>1140</v>
      </c>
      <c r="D84" s="69">
        <v>1554</v>
      </c>
      <c r="E84" s="69">
        <v>7</v>
      </c>
      <c r="F84" s="69">
        <v>0</v>
      </c>
      <c r="G84" s="69">
        <v>0</v>
      </c>
      <c r="H84" s="69">
        <v>0</v>
      </c>
      <c r="I84" s="69">
        <v>59</v>
      </c>
      <c r="J84" s="69">
        <v>1</v>
      </c>
      <c r="K84" s="69">
        <v>1</v>
      </c>
    </row>
    <row r="85" spans="1:11" s="7" customFormat="1" x14ac:dyDescent="0.3">
      <c r="A85" s="65" t="s">
        <v>93</v>
      </c>
      <c r="B85" s="68">
        <v>0</v>
      </c>
      <c r="C85" s="68">
        <v>1416</v>
      </c>
      <c r="D85" s="68">
        <v>1914</v>
      </c>
      <c r="E85" s="68">
        <v>17</v>
      </c>
      <c r="F85" s="68">
        <v>1</v>
      </c>
      <c r="G85" s="68">
        <v>0</v>
      </c>
      <c r="H85" s="68">
        <v>0</v>
      </c>
      <c r="I85" s="68">
        <v>100</v>
      </c>
      <c r="J85" s="68">
        <v>4</v>
      </c>
      <c r="K85" s="68">
        <v>25</v>
      </c>
    </row>
    <row r="86" spans="1:11" s="7" customFormat="1" x14ac:dyDescent="0.3">
      <c r="A86" s="65" t="s">
        <v>93</v>
      </c>
      <c r="B86" s="68">
        <v>0</v>
      </c>
      <c r="C86" s="68">
        <v>1196</v>
      </c>
      <c r="D86" s="68">
        <v>1611</v>
      </c>
      <c r="E86" s="68">
        <v>2</v>
      </c>
      <c r="F86" s="68">
        <v>0</v>
      </c>
      <c r="G86" s="68">
        <v>0</v>
      </c>
      <c r="H86" s="68">
        <v>0</v>
      </c>
      <c r="I86" s="68">
        <v>58</v>
      </c>
      <c r="J86" s="68">
        <v>1</v>
      </c>
      <c r="K86" s="68">
        <v>0</v>
      </c>
    </row>
    <row r="87" spans="1:11" s="7" customFormat="1" x14ac:dyDescent="0.3">
      <c r="A87" s="65" t="s">
        <v>93</v>
      </c>
      <c r="B87" s="68">
        <v>1</v>
      </c>
      <c r="C87" s="68">
        <v>1430</v>
      </c>
      <c r="D87" s="68">
        <v>1848</v>
      </c>
      <c r="E87" s="68">
        <v>15</v>
      </c>
      <c r="F87" s="68">
        <v>0</v>
      </c>
      <c r="G87" s="68">
        <v>0</v>
      </c>
      <c r="H87" s="68">
        <v>0</v>
      </c>
      <c r="I87" s="68">
        <v>85</v>
      </c>
      <c r="J87" s="68">
        <v>1</v>
      </c>
      <c r="K87" s="68">
        <v>8</v>
      </c>
    </row>
    <row r="88" spans="1:11" s="7" customFormat="1" x14ac:dyDescent="0.3">
      <c r="A88" s="65" t="s">
        <v>93</v>
      </c>
      <c r="B88" s="68">
        <v>1</v>
      </c>
      <c r="C88" s="68">
        <v>1378</v>
      </c>
      <c r="D88" s="68">
        <v>1895</v>
      </c>
      <c r="E88" s="68">
        <v>18</v>
      </c>
      <c r="F88" s="68">
        <v>0</v>
      </c>
      <c r="G88" s="68">
        <v>0</v>
      </c>
      <c r="H88" s="68">
        <v>0</v>
      </c>
      <c r="I88" s="68">
        <v>83</v>
      </c>
      <c r="J88" s="68">
        <v>5</v>
      </c>
      <c r="K88" s="68">
        <v>11</v>
      </c>
    </row>
    <row r="89" spans="1:11" s="7" customFormat="1" x14ac:dyDescent="0.3">
      <c r="A89" s="65" t="s">
        <v>93</v>
      </c>
      <c r="B89" s="68">
        <v>0</v>
      </c>
      <c r="C89" s="68">
        <v>1928</v>
      </c>
      <c r="D89" s="68">
        <v>2563</v>
      </c>
      <c r="E89" s="68">
        <v>9</v>
      </c>
      <c r="F89" s="68">
        <v>0</v>
      </c>
      <c r="G89" s="68">
        <v>0</v>
      </c>
      <c r="H89" s="68">
        <v>0</v>
      </c>
      <c r="I89" s="68">
        <v>89</v>
      </c>
      <c r="J89" s="68">
        <v>7</v>
      </c>
      <c r="K89" s="68">
        <v>18</v>
      </c>
    </row>
    <row r="90" spans="1:11" s="7" customFormat="1" x14ac:dyDescent="0.3">
      <c r="A90" s="65" t="s">
        <v>93</v>
      </c>
      <c r="B90" s="68">
        <v>0</v>
      </c>
      <c r="C90" s="68">
        <v>1617</v>
      </c>
      <c r="D90" s="68">
        <v>2037</v>
      </c>
      <c r="E90" s="68">
        <v>17</v>
      </c>
      <c r="F90" s="68">
        <v>0</v>
      </c>
      <c r="G90" s="68">
        <v>0</v>
      </c>
      <c r="H90" s="68">
        <v>0</v>
      </c>
      <c r="I90" s="68">
        <v>94</v>
      </c>
      <c r="J90" s="68">
        <v>2</v>
      </c>
      <c r="K90" s="68">
        <v>17</v>
      </c>
    </row>
    <row r="91" spans="1:11" s="7" customFormat="1" x14ac:dyDescent="0.3">
      <c r="A91" s="65" t="s">
        <v>93</v>
      </c>
      <c r="B91" s="68">
        <v>0</v>
      </c>
      <c r="C91" s="68">
        <v>1083</v>
      </c>
      <c r="D91" s="68">
        <v>1401</v>
      </c>
      <c r="E91" s="68">
        <v>6</v>
      </c>
      <c r="F91" s="68">
        <v>0</v>
      </c>
      <c r="G91" s="68">
        <v>0</v>
      </c>
      <c r="H91" s="68">
        <v>0</v>
      </c>
      <c r="I91" s="68">
        <v>53</v>
      </c>
      <c r="J91" s="68">
        <v>1</v>
      </c>
      <c r="K91" s="68">
        <v>0</v>
      </c>
    </row>
    <row r="92" spans="1:11" s="7" customFormat="1" x14ac:dyDescent="0.3">
      <c r="A92" s="65" t="s">
        <v>93</v>
      </c>
      <c r="B92" s="68">
        <v>0</v>
      </c>
      <c r="C92" s="68">
        <v>1134</v>
      </c>
      <c r="D92" s="68">
        <v>1504</v>
      </c>
      <c r="E92" s="68">
        <v>8</v>
      </c>
      <c r="F92" s="68">
        <v>0</v>
      </c>
      <c r="G92" s="68">
        <v>0</v>
      </c>
      <c r="H92" s="68">
        <v>0</v>
      </c>
      <c r="I92" s="68">
        <v>61</v>
      </c>
      <c r="J92" s="68">
        <v>3</v>
      </c>
      <c r="K92" s="68">
        <v>2</v>
      </c>
    </row>
    <row r="93" spans="1:11" s="7" customFormat="1" x14ac:dyDescent="0.3">
      <c r="A93" s="65" t="s">
        <v>93</v>
      </c>
      <c r="B93" s="68">
        <v>1</v>
      </c>
      <c r="C93" s="68">
        <v>1621</v>
      </c>
      <c r="D93" s="68">
        <v>2107</v>
      </c>
      <c r="E93" s="68">
        <v>20</v>
      </c>
      <c r="F93" s="68">
        <v>0</v>
      </c>
      <c r="G93" s="68">
        <v>0</v>
      </c>
      <c r="H93" s="68">
        <v>0</v>
      </c>
      <c r="I93" s="68">
        <v>81</v>
      </c>
      <c r="J93" s="68">
        <v>11</v>
      </c>
      <c r="K93" s="68">
        <v>14</v>
      </c>
    </row>
    <row r="94" spans="1:11" s="7" customFormat="1" x14ac:dyDescent="0.3">
      <c r="A94" s="65" t="s">
        <v>93</v>
      </c>
      <c r="B94" s="68">
        <v>0</v>
      </c>
      <c r="C94" s="68">
        <v>0</v>
      </c>
      <c r="D94" s="68">
        <v>0</v>
      </c>
      <c r="E94" s="68">
        <v>0</v>
      </c>
      <c r="F94" s="68">
        <v>0</v>
      </c>
      <c r="G94" s="68">
        <v>0</v>
      </c>
      <c r="H94" s="68">
        <v>437</v>
      </c>
      <c r="I94" s="68">
        <v>30</v>
      </c>
      <c r="J94" s="68">
        <v>3</v>
      </c>
      <c r="K94" s="68">
        <v>0</v>
      </c>
    </row>
    <row r="95" spans="1:11" s="7" customFormat="1" x14ac:dyDescent="0.3">
      <c r="A95" s="65" t="s">
        <v>93</v>
      </c>
      <c r="B95" s="68">
        <v>2</v>
      </c>
      <c r="C95" s="68">
        <v>1541</v>
      </c>
      <c r="D95" s="68">
        <v>2027</v>
      </c>
      <c r="E95" s="68">
        <v>13</v>
      </c>
      <c r="F95" s="68">
        <v>0</v>
      </c>
      <c r="G95" s="68">
        <v>0</v>
      </c>
      <c r="H95" s="68">
        <v>0</v>
      </c>
      <c r="I95" s="68">
        <v>73</v>
      </c>
      <c r="J95" s="68">
        <v>3</v>
      </c>
      <c r="K95" s="68">
        <v>12</v>
      </c>
    </row>
    <row r="96" spans="1:11" s="67" customFormat="1" ht="15" thickBot="1" x14ac:dyDescent="0.35">
      <c r="A96" s="71" t="s">
        <v>95</v>
      </c>
      <c r="B96" s="7">
        <f>SUM(B84:B95)</f>
        <v>5</v>
      </c>
      <c r="C96" s="7">
        <f t="shared" ref="C96:K96" si="5">SUM(C84:C95)</f>
        <v>15484</v>
      </c>
      <c r="D96" s="7">
        <f t="shared" si="5"/>
        <v>20461</v>
      </c>
      <c r="E96" s="7">
        <f t="shared" si="5"/>
        <v>132</v>
      </c>
      <c r="F96" s="7">
        <f t="shared" si="5"/>
        <v>1</v>
      </c>
      <c r="G96" s="7">
        <f t="shared" si="5"/>
        <v>0</v>
      </c>
      <c r="H96" s="7">
        <f t="shared" si="5"/>
        <v>437</v>
      </c>
      <c r="I96" s="7">
        <f t="shared" si="5"/>
        <v>866</v>
      </c>
      <c r="J96" s="7">
        <f t="shared" si="5"/>
        <v>42</v>
      </c>
      <c r="K96" s="7">
        <f t="shared" si="5"/>
        <v>108</v>
      </c>
    </row>
    <row r="97" spans="1:11" s="64" customFormat="1" x14ac:dyDescent="0.3">
      <c r="A97" s="62" t="s">
        <v>94</v>
      </c>
      <c r="B97" s="69">
        <v>3</v>
      </c>
      <c r="C97" s="69">
        <v>1628</v>
      </c>
      <c r="D97" s="69">
        <v>2144</v>
      </c>
      <c r="E97" s="69">
        <v>27</v>
      </c>
      <c r="F97" s="69">
        <v>0</v>
      </c>
      <c r="G97" s="69">
        <v>0</v>
      </c>
      <c r="H97" s="69">
        <v>0</v>
      </c>
      <c r="I97" s="69">
        <v>88</v>
      </c>
      <c r="J97" s="69">
        <v>4</v>
      </c>
      <c r="K97" s="69">
        <v>23</v>
      </c>
    </row>
    <row r="98" spans="1:11" s="7" customFormat="1" x14ac:dyDescent="0.3">
      <c r="A98" s="65" t="s">
        <v>94</v>
      </c>
      <c r="B98" s="68">
        <v>0</v>
      </c>
      <c r="C98" s="68">
        <v>939</v>
      </c>
      <c r="D98" s="68">
        <v>1143</v>
      </c>
      <c r="E98" s="68">
        <v>3</v>
      </c>
      <c r="F98" s="68">
        <v>0</v>
      </c>
      <c r="G98" s="68">
        <v>0</v>
      </c>
      <c r="H98" s="68">
        <v>0</v>
      </c>
      <c r="I98" s="68">
        <v>43</v>
      </c>
      <c r="J98" s="68">
        <v>0</v>
      </c>
      <c r="K98" s="68">
        <v>0</v>
      </c>
    </row>
    <row r="99" spans="1:11" s="7" customFormat="1" x14ac:dyDescent="0.3">
      <c r="A99" s="65" t="s">
        <v>94</v>
      </c>
      <c r="B99" s="68">
        <v>0</v>
      </c>
      <c r="C99" s="68">
        <v>1318</v>
      </c>
      <c r="D99" s="68">
        <v>1671</v>
      </c>
      <c r="E99" s="68">
        <v>7</v>
      </c>
      <c r="F99" s="68">
        <v>2</v>
      </c>
      <c r="G99" s="68">
        <v>0</v>
      </c>
      <c r="H99" s="68">
        <v>0</v>
      </c>
      <c r="I99" s="68">
        <v>48</v>
      </c>
      <c r="J99" s="68">
        <v>1</v>
      </c>
      <c r="K99" s="68">
        <v>3</v>
      </c>
    </row>
    <row r="100" spans="1:11" s="7" customFormat="1" x14ac:dyDescent="0.3">
      <c r="A100" s="65" t="s">
        <v>94</v>
      </c>
      <c r="B100" s="68">
        <v>1</v>
      </c>
      <c r="C100" s="68">
        <v>1830</v>
      </c>
      <c r="D100" s="68">
        <v>2332</v>
      </c>
      <c r="E100" s="68">
        <v>27</v>
      </c>
      <c r="F100" s="68">
        <v>0</v>
      </c>
      <c r="G100" s="68">
        <v>0</v>
      </c>
      <c r="H100" s="68">
        <v>0</v>
      </c>
      <c r="I100" s="68">
        <v>89</v>
      </c>
      <c r="J100" s="68">
        <v>3</v>
      </c>
      <c r="K100" s="68">
        <v>8</v>
      </c>
    </row>
    <row r="101" spans="1:11" s="7" customFormat="1" x14ac:dyDescent="0.3">
      <c r="A101" s="65" t="s">
        <v>94</v>
      </c>
      <c r="B101" s="68">
        <v>1</v>
      </c>
      <c r="C101" s="68">
        <v>1789</v>
      </c>
      <c r="D101" s="68">
        <v>2308</v>
      </c>
      <c r="E101" s="68">
        <v>14</v>
      </c>
      <c r="F101" s="68">
        <v>0</v>
      </c>
      <c r="G101" s="68">
        <v>0</v>
      </c>
      <c r="H101" s="68">
        <v>0</v>
      </c>
      <c r="I101" s="68">
        <v>97</v>
      </c>
      <c r="J101" s="68">
        <v>2</v>
      </c>
      <c r="K101" s="68">
        <v>14</v>
      </c>
    </row>
    <row r="102" spans="1:11" s="7" customFormat="1" x14ac:dyDescent="0.3">
      <c r="A102" s="65" t="s">
        <v>94</v>
      </c>
      <c r="B102" s="68">
        <v>0</v>
      </c>
      <c r="C102" s="68">
        <v>1355</v>
      </c>
      <c r="D102" s="68">
        <v>1724</v>
      </c>
      <c r="E102" s="68">
        <v>13</v>
      </c>
      <c r="F102" s="68">
        <v>0</v>
      </c>
      <c r="G102" s="68">
        <v>0</v>
      </c>
      <c r="H102" s="68">
        <v>0</v>
      </c>
      <c r="I102" s="68">
        <v>73</v>
      </c>
      <c r="J102" s="68">
        <v>6</v>
      </c>
      <c r="K102" s="68">
        <v>7</v>
      </c>
    </row>
    <row r="103" spans="1:11" s="7" customFormat="1" x14ac:dyDescent="0.3">
      <c r="A103" s="65" t="s">
        <v>94</v>
      </c>
      <c r="B103" s="68">
        <v>2</v>
      </c>
      <c r="C103" s="68">
        <v>1615</v>
      </c>
      <c r="D103" s="68">
        <v>2124</v>
      </c>
      <c r="E103" s="68">
        <v>23</v>
      </c>
      <c r="F103" s="68">
        <v>1</v>
      </c>
      <c r="G103" s="68">
        <v>0</v>
      </c>
      <c r="H103" s="68">
        <v>0</v>
      </c>
      <c r="I103" s="68">
        <v>86</v>
      </c>
      <c r="J103" s="68">
        <v>5</v>
      </c>
      <c r="K103" s="68">
        <v>9</v>
      </c>
    </row>
    <row r="104" spans="1:11" s="7" customFormat="1" x14ac:dyDescent="0.3">
      <c r="A104" s="65" t="s">
        <v>94</v>
      </c>
      <c r="B104" s="68">
        <v>0</v>
      </c>
      <c r="C104" s="68">
        <v>1019</v>
      </c>
      <c r="D104" s="68">
        <v>1381</v>
      </c>
      <c r="E104" s="68">
        <v>6</v>
      </c>
      <c r="F104" s="68">
        <v>0</v>
      </c>
      <c r="G104" s="68">
        <v>0</v>
      </c>
      <c r="H104" s="68">
        <v>0</v>
      </c>
      <c r="I104" s="68">
        <v>63</v>
      </c>
      <c r="J104" s="68">
        <v>3</v>
      </c>
      <c r="K104" s="68">
        <v>3</v>
      </c>
    </row>
    <row r="105" spans="1:11" s="7" customFormat="1" x14ac:dyDescent="0.3">
      <c r="A105" s="65" t="s">
        <v>94</v>
      </c>
      <c r="B105" s="68">
        <v>0</v>
      </c>
      <c r="C105" s="68">
        <v>1238</v>
      </c>
      <c r="D105" s="68">
        <v>1452</v>
      </c>
      <c r="E105" s="68">
        <v>11</v>
      </c>
      <c r="F105" s="68">
        <v>0</v>
      </c>
      <c r="G105" s="68">
        <v>0</v>
      </c>
      <c r="H105" s="68">
        <v>0</v>
      </c>
      <c r="I105" s="68">
        <v>62</v>
      </c>
      <c r="J105" s="68">
        <v>2</v>
      </c>
      <c r="K105" s="68">
        <v>12</v>
      </c>
    </row>
    <row r="106" spans="1:11" s="7" customFormat="1" x14ac:dyDescent="0.3">
      <c r="A106" s="65" t="s">
        <v>94</v>
      </c>
      <c r="B106" s="68">
        <v>1</v>
      </c>
      <c r="C106" s="68">
        <v>1232</v>
      </c>
      <c r="D106" s="68">
        <v>1457</v>
      </c>
      <c r="E106" s="68">
        <v>7</v>
      </c>
      <c r="F106" s="68">
        <v>0</v>
      </c>
      <c r="G106" s="68">
        <v>0</v>
      </c>
      <c r="H106" s="68">
        <v>0</v>
      </c>
      <c r="I106" s="68">
        <v>67</v>
      </c>
      <c r="J106" s="68">
        <v>2</v>
      </c>
      <c r="K106" s="68">
        <v>4</v>
      </c>
    </row>
    <row r="107" spans="1:11" s="7" customFormat="1" x14ac:dyDescent="0.3">
      <c r="A107" s="65" t="s">
        <v>94</v>
      </c>
      <c r="B107" s="68">
        <v>0</v>
      </c>
      <c r="C107" s="68">
        <v>1462</v>
      </c>
      <c r="D107" s="68">
        <v>1889</v>
      </c>
      <c r="E107" s="68">
        <v>3</v>
      </c>
      <c r="F107" s="68">
        <v>0</v>
      </c>
      <c r="G107" s="68">
        <v>0</v>
      </c>
      <c r="H107" s="68">
        <v>0</v>
      </c>
      <c r="I107" s="68">
        <v>62</v>
      </c>
      <c r="J107" s="68">
        <v>1</v>
      </c>
      <c r="K107" s="68">
        <v>4</v>
      </c>
    </row>
    <row r="108" spans="1:11" s="7" customFormat="1" x14ac:dyDescent="0.3">
      <c r="A108" s="65" t="s">
        <v>94</v>
      </c>
      <c r="B108" s="68">
        <v>3</v>
      </c>
      <c r="C108" s="68">
        <v>2046</v>
      </c>
      <c r="D108" s="68">
        <v>2687</v>
      </c>
      <c r="E108" s="68">
        <v>43</v>
      </c>
      <c r="F108" s="68">
        <v>3</v>
      </c>
      <c r="G108" s="68">
        <v>0</v>
      </c>
      <c r="H108" s="68">
        <v>0</v>
      </c>
      <c r="I108" s="68">
        <v>109</v>
      </c>
      <c r="J108" s="68">
        <v>8</v>
      </c>
      <c r="K108" s="68">
        <v>33</v>
      </c>
    </row>
    <row r="109" spans="1:11" s="7" customFormat="1" x14ac:dyDescent="0.3">
      <c r="A109" s="65" t="s">
        <v>94</v>
      </c>
      <c r="B109" s="68">
        <v>1</v>
      </c>
      <c r="C109" s="68">
        <v>1704</v>
      </c>
      <c r="D109" s="68">
        <v>2277</v>
      </c>
      <c r="E109" s="68">
        <v>40</v>
      </c>
      <c r="F109" s="68">
        <v>0</v>
      </c>
      <c r="G109" s="68">
        <v>0</v>
      </c>
      <c r="H109" s="68">
        <v>0</v>
      </c>
      <c r="I109" s="68">
        <v>96</v>
      </c>
      <c r="J109" s="68">
        <v>6</v>
      </c>
      <c r="K109" s="68">
        <v>16</v>
      </c>
    </row>
    <row r="110" spans="1:11" s="7" customFormat="1" x14ac:dyDescent="0.3">
      <c r="A110" s="65" t="s">
        <v>94</v>
      </c>
      <c r="B110" s="68">
        <v>0</v>
      </c>
      <c r="C110" s="68">
        <v>1282</v>
      </c>
      <c r="D110" s="68">
        <v>1651</v>
      </c>
      <c r="E110" s="68">
        <v>9</v>
      </c>
      <c r="F110" s="68">
        <v>0</v>
      </c>
      <c r="G110" s="68">
        <v>0</v>
      </c>
      <c r="H110" s="68">
        <v>0</v>
      </c>
      <c r="I110" s="68">
        <v>57</v>
      </c>
      <c r="J110" s="68">
        <v>1</v>
      </c>
      <c r="K110" s="68">
        <v>2</v>
      </c>
    </row>
    <row r="111" spans="1:11" s="67" customFormat="1" ht="15" thickBot="1" x14ac:dyDescent="0.35">
      <c r="A111" s="71" t="s">
        <v>95</v>
      </c>
      <c r="B111" s="7">
        <f>SUM(B97:B110)</f>
        <v>12</v>
      </c>
      <c r="C111" s="7">
        <f t="shared" ref="C111:K111" si="6">SUM(C97:C110)</f>
        <v>20457</v>
      </c>
      <c r="D111" s="7">
        <f t="shared" si="6"/>
        <v>26240</v>
      </c>
      <c r="E111" s="7">
        <f t="shared" si="6"/>
        <v>233</v>
      </c>
      <c r="F111" s="7">
        <f t="shared" si="6"/>
        <v>6</v>
      </c>
      <c r="G111" s="7">
        <f t="shared" si="6"/>
        <v>0</v>
      </c>
      <c r="H111" s="7">
        <f t="shared" si="6"/>
        <v>0</v>
      </c>
      <c r="I111" s="7">
        <f t="shared" si="6"/>
        <v>1040</v>
      </c>
      <c r="J111" s="7">
        <f t="shared" si="6"/>
        <v>44</v>
      </c>
      <c r="K111" s="7">
        <f t="shared" si="6"/>
        <v>138</v>
      </c>
    </row>
    <row r="112" spans="1:11" s="64" customFormat="1" x14ac:dyDescent="0.3">
      <c r="A112" s="72" t="s">
        <v>198</v>
      </c>
      <c r="B112" s="69">
        <v>0</v>
      </c>
      <c r="C112" s="69">
        <v>1364</v>
      </c>
      <c r="D112" s="69">
        <v>1748</v>
      </c>
      <c r="E112" s="69">
        <v>11</v>
      </c>
      <c r="F112" s="69">
        <v>0</v>
      </c>
      <c r="G112" s="69">
        <v>0</v>
      </c>
      <c r="H112" s="69">
        <v>0</v>
      </c>
      <c r="I112" s="69">
        <v>65</v>
      </c>
      <c r="J112" s="69">
        <v>6</v>
      </c>
      <c r="K112" s="69">
        <v>5</v>
      </c>
    </row>
    <row r="113" spans="1:11" s="7" customFormat="1" x14ac:dyDescent="0.3">
      <c r="A113" s="71" t="s">
        <v>198</v>
      </c>
      <c r="B113" s="68">
        <v>0</v>
      </c>
      <c r="C113" s="68">
        <v>1182</v>
      </c>
      <c r="D113" s="68">
        <v>1575</v>
      </c>
      <c r="E113" s="68">
        <v>23</v>
      </c>
      <c r="F113" s="68">
        <v>0</v>
      </c>
      <c r="G113" s="68">
        <v>0</v>
      </c>
      <c r="H113" s="68">
        <v>0</v>
      </c>
      <c r="I113" s="68">
        <v>70</v>
      </c>
      <c r="J113" s="68">
        <v>0</v>
      </c>
      <c r="K113" s="68">
        <v>5</v>
      </c>
    </row>
    <row r="114" spans="1:11" s="7" customFormat="1" x14ac:dyDescent="0.3">
      <c r="A114" s="71" t="s">
        <v>198</v>
      </c>
      <c r="B114" s="68">
        <v>0</v>
      </c>
      <c r="C114" s="68">
        <v>1626</v>
      </c>
      <c r="D114" s="68">
        <v>2086</v>
      </c>
      <c r="E114" s="68">
        <v>15</v>
      </c>
      <c r="F114" s="68">
        <v>0</v>
      </c>
      <c r="G114" s="68">
        <v>0</v>
      </c>
      <c r="H114" s="68">
        <v>0</v>
      </c>
      <c r="I114" s="68">
        <v>74</v>
      </c>
      <c r="J114" s="68">
        <v>9</v>
      </c>
      <c r="K114" s="68">
        <v>7</v>
      </c>
    </row>
    <row r="115" spans="1:11" s="7" customFormat="1" x14ac:dyDescent="0.3">
      <c r="A115" s="71" t="s">
        <v>198</v>
      </c>
      <c r="B115" s="68">
        <v>0</v>
      </c>
      <c r="C115" s="68">
        <v>1430</v>
      </c>
      <c r="D115" s="68">
        <v>1889</v>
      </c>
      <c r="E115" s="68">
        <v>22</v>
      </c>
      <c r="F115" s="68">
        <v>0</v>
      </c>
      <c r="G115" s="68">
        <v>0</v>
      </c>
      <c r="H115" s="68">
        <v>0</v>
      </c>
      <c r="I115" s="68">
        <v>77</v>
      </c>
      <c r="J115" s="68">
        <v>7</v>
      </c>
      <c r="K115" s="68">
        <v>17</v>
      </c>
    </row>
    <row r="116" spans="1:11" s="7" customFormat="1" x14ac:dyDescent="0.3">
      <c r="A116" s="71" t="s">
        <v>198</v>
      </c>
      <c r="B116" s="68">
        <v>0</v>
      </c>
      <c r="C116" s="68">
        <v>1211</v>
      </c>
      <c r="D116" s="68">
        <v>1595</v>
      </c>
      <c r="E116" s="68">
        <v>13</v>
      </c>
      <c r="F116" s="68">
        <v>0</v>
      </c>
      <c r="G116" s="68">
        <v>0</v>
      </c>
      <c r="H116" s="68">
        <v>0</v>
      </c>
      <c r="I116" s="68">
        <v>53</v>
      </c>
      <c r="J116" s="68">
        <v>1</v>
      </c>
      <c r="K116" s="68">
        <v>5</v>
      </c>
    </row>
    <row r="117" spans="1:11" s="7" customFormat="1" x14ac:dyDescent="0.3">
      <c r="A117" s="71" t="s">
        <v>198</v>
      </c>
      <c r="B117" s="68">
        <v>0</v>
      </c>
      <c r="C117" s="68">
        <v>1608</v>
      </c>
      <c r="D117" s="68">
        <v>2061</v>
      </c>
      <c r="E117" s="68">
        <v>15</v>
      </c>
      <c r="F117" s="68">
        <v>0</v>
      </c>
      <c r="G117" s="68">
        <v>0</v>
      </c>
      <c r="H117" s="68">
        <v>0</v>
      </c>
      <c r="I117" s="68">
        <v>75</v>
      </c>
      <c r="J117" s="68">
        <v>7</v>
      </c>
      <c r="K117" s="68">
        <v>6</v>
      </c>
    </row>
    <row r="118" spans="1:11" s="7" customFormat="1" x14ac:dyDescent="0.3">
      <c r="A118" s="71" t="s">
        <v>198</v>
      </c>
      <c r="B118" s="68">
        <v>0</v>
      </c>
      <c r="C118" s="68">
        <v>1408</v>
      </c>
      <c r="D118" s="68">
        <v>1819</v>
      </c>
      <c r="E118" s="68">
        <v>21</v>
      </c>
      <c r="F118" s="68">
        <v>0</v>
      </c>
      <c r="G118" s="68">
        <v>0</v>
      </c>
      <c r="H118" s="68">
        <v>0</v>
      </c>
      <c r="I118" s="68">
        <v>75</v>
      </c>
      <c r="J118" s="68">
        <v>3</v>
      </c>
      <c r="K118" s="68">
        <v>7</v>
      </c>
    </row>
    <row r="119" spans="1:11" s="7" customFormat="1" x14ac:dyDescent="0.3">
      <c r="A119" s="71" t="s">
        <v>198</v>
      </c>
      <c r="B119" s="68">
        <v>0</v>
      </c>
      <c r="C119" s="68">
        <v>1648</v>
      </c>
      <c r="D119" s="68">
        <v>2011</v>
      </c>
      <c r="E119" s="68">
        <v>9</v>
      </c>
      <c r="F119" s="68">
        <v>0</v>
      </c>
      <c r="G119" s="68">
        <v>0</v>
      </c>
      <c r="H119" s="68">
        <v>0</v>
      </c>
      <c r="I119" s="68">
        <v>53</v>
      </c>
      <c r="J119" s="68">
        <v>1</v>
      </c>
      <c r="K119" s="68">
        <v>1</v>
      </c>
    </row>
    <row r="120" spans="1:11" s="7" customFormat="1" x14ac:dyDescent="0.3">
      <c r="A120" s="71" t="s">
        <v>198</v>
      </c>
      <c r="B120" s="68">
        <v>3</v>
      </c>
      <c r="C120" s="68">
        <v>2074</v>
      </c>
      <c r="D120" s="68">
        <v>2509</v>
      </c>
      <c r="E120" s="68">
        <v>52</v>
      </c>
      <c r="F120" s="68">
        <v>1</v>
      </c>
      <c r="G120" s="68">
        <v>0</v>
      </c>
      <c r="H120" s="68">
        <v>0</v>
      </c>
      <c r="I120" s="68">
        <v>118</v>
      </c>
      <c r="J120" s="68">
        <v>3</v>
      </c>
      <c r="K120" s="68">
        <v>15</v>
      </c>
    </row>
    <row r="121" spans="1:11" s="7" customFormat="1" x14ac:dyDescent="0.3">
      <c r="A121" s="71" t="s">
        <v>198</v>
      </c>
      <c r="B121" s="68">
        <v>1</v>
      </c>
      <c r="C121" s="68">
        <v>1316</v>
      </c>
      <c r="D121" s="68">
        <v>1534</v>
      </c>
      <c r="E121" s="68">
        <v>16</v>
      </c>
      <c r="F121" s="68">
        <v>0</v>
      </c>
      <c r="G121" s="68">
        <v>0</v>
      </c>
      <c r="H121" s="68">
        <v>0</v>
      </c>
      <c r="I121" s="68">
        <v>75</v>
      </c>
      <c r="J121" s="68">
        <v>6</v>
      </c>
      <c r="K121" s="68">
        <v>1</v>
      </c>
    </row>
    <row r="122" spans="1:11" s="7" customFormat="1" x14ac:dyDescent="0.3">
      <c r="A122" s="71" t="s">
        <v>198</v>
      </c>
      <c r="B122" s="68">
        <v>0</v>
      </c>
      <c r="C122" s="68">
        <v>1212</v>
      </c>
      <c r="D122" s="68">
        <v>1586</v>
      </c>
      <c r="E122" s="68">
        <v>6</v>
      </c>
      <c r="F122" s="68">
        <v>0</v>
      </c>
      <c r="G122" s="68">
        <v>0</v>
      </c>
      <c r="H122" s="68">
        <v>0</v>
      </c>
      <c r="I122" s="68">
        <v>50</v>
      </c>
      <c r="J122" s="68">
        <v>3</v>
      </c>
      <c r="K122" s="68">
        <v>0</v>
      </c>
    </row>
    <row r="123" spans="1:11" s="67" customFormat="1" ht="15" thickBot="1" x14ac:dyDescent="0.35">
      <c r="A123" s="71" t="s">
        <v>95</v>
      </c>
      <c r="B123" s="7">
        <f>SUM(B112:B122)</f>
        <v>4</v>
      </c>
      <c r="C123" s="7">
        <f t="shared" ref="C123:K123" si="7">SUM(C112:C122)</f>
        <v>16079</v>
      </c>
      <c r="D123" s="7">
        <f t="shared" si="7"/>
        <v>20413</v>
      </c>
      <c r="E123" s="7">
        <f t="shared" si="7"/>
        <v>203</v>
      </c>
      <c r="F123" s="7">
        <f t="shared" si="7"/>
        <v>1</v>
      </c>
      <c r="G123" s="7">
        <f t="shared" si="7"/>
        <v>0</v>
      </c>
      <c r="H123" s="7">
        <f t="shared" si="7"/>
        <v>0</v>
      </c>
      <c r="I123" s="7">
        <f t="shared" si="7"/>
        <v>785</v>
      </c>
      <c r="J123" s="7">
        <f t="shared" si="7"/>
        <v>46</v>
      </c>
      <c r="K123" s="7">
        <f t="shared" si="7"/>
        <v>69</v>
      </c>
    </row>
    <row r="124" spans="1:11" s="64" customFormat="1" x14ac:dyDescent="0.3">
      <c r="A124" s="72" t="s">
        <v>199</v>
      </c>
      <c r="B124" s="69">
        <v>1</v>
      </c>
      <c r="C124" s="69">
        <v>1803</v>
      </c>
      <c r="D124" s="69">
        <v>2242</v>
      </c>
      <c r="E124" s="69">
        <v>21</v>
      </c>
      <c r="F124" s="69">
        <v>0</v>
      </c>
      <c r="G124" s="69">
        <v>0</v>
      </c>
      <c r="H124" s="69">
        <v>0</v>
      </c>
      <c r="I124" s="69">
        <v>83</v>
      </c>
      <c r="J124" s="69">
        <v>9</v>
      </c>
      <c r="K124" s="69">
        <v>6</v>
      </c>
    </row>
    <row r="125" spans="1:11" s="7" customFormat="1" x14ac:dyDescent="0.3">
      <c r="A125" s="71" t="s">
        <v>199</v>
      </c>
      <c r="B125" s="68">
        <v>1</v>
      </c>
      <c r="C125" s="68">
        <v>1732</v>
      </c>
      <c r="D125" s="68">
        <v>2176</v>
      </c>
      <c r="E125" s="68">
        <v>7</v>
      </c>
      <c r="F125" s="68">
        <v>0</v>
      </c>
      <c r="G125" s="68">
        <v>0</v>
      </c>
      <c r="H125" s="68">
        <v>0</v>
      </c>
      <c r="I125" s="68">
        <v>83</v>
      </c>
      <c r="J125" s="68">
        <v>8</v>
      </c>
      <c r="K125" s="68">
        <v>12</v>
      </c>
    </row>
    <row r="126" spans="1:11" s="7" customFormat="1" x14ac:dyDescent="0.3">
      <c r="A126" s="71" t="s">
        <v>199</v>
      </c>
      <c r="B126" s="68">
        <v>2</v>
      </c>
      <c r="C126" s="68">
        <v>1630</v>
      </c>
      <c r="D126" s="68">
        <v>2122</v>
      </c>
      <c r="E126" s="68">
        <v>17</v>
      </c>
      <c r="F126" s="68">
        <v>2</v>
      </c>
      <c r="G126" s="68">
        <v>0</v>
      </c>
      <c r="H126" s="68">
        <v>0</v>
      </c>
      <c r="I126" s="68">
        <v>98</v>
      </c>
      <c r="J126" s="68">
        <v>9</v>
      </c>
      <c r="K126" s="68">
        <v>41</v>
      </c>
    </row>
    <row r="127" spans="1:11" s="7" customFormat="1" x14ac:dyDescent="0.3">
      <c r="A127" s="71" t="s">
        <v>199</v>
      </c>
      <c r="B127" s="68">
        <v>1</v>
      </c>
      <c r="C127" s="68">
        <v>1357</v>
      </c>
      <c r="D127" s="68">
        <v>1752</v>
      </c>
      <c r="E127" s="68">
        <v>11</v>
      </c>
      <c r="F127" s="68">
        <v>0</v>
      </c>
      <c r="G127" s="68">
        <v>0</v>
      </c>
      <c r="H127" s="68">
        <v>0</v>
      </c>
      <c r="I127" s="68">
        <v>72</v>
      </c>
      <c r="J127" s="68">
        <v>2</v>
      </c>
      <c r="K127" s="68">
        <v>3</v>
      </c>
    </row>
    <row r="128" spans="1:11" s="7" customFormat="1" x14ac:dyDescent="0.3">
      <c r="A128" s="71" t="s">
        <v>199</v>
      </c>
      <c r="B128" s="68">
        <v>1</v>
      </c>
      <c r="C128" s="68">
        <v>1933</v>
      </c>
      <c r="D128" s="68">
        <v>2381</v>
      </c>
      <c r="E128" s="68">
        <v>17</v>
      </c>
      <c r="F128" s="68">
        <v>0</v>
      </c>
      <c r="G128" s="68">
        <v>0</v>
      </c>
      <c r="H128" s="68">
        <v>0</v>
      </c>
      <c r="I128" s="68">
        <v>123</v>
      </c>
      <c r="J128" s="68">
        <v>1</v>
      </c>
      <c r="K128" s="68">
        <v>20</v>
      </c>
    </row>
    <row r="129" spans="1:12" s="7" customFormat="1" x14ac:dyDescent="0.3">
      <c r="A129" s="71" t="s">
        <v>199</v>
      </c>
      <c r="B129" s="68">
        <v>1</v>
      </c>
      <c r="C129" s="68">
        <v>1295</v>
      </c>
      <c r="D129" s="68">
        <v>1649</v>
      </c>
      <c r="E129" s="68">
        <v>11</v>
      </c>
      <c r="F129" s="68">
        <v>0</v>
      </c>
      <c r="G129" s="68">
        <v>0</v>
      </c>
      <c r="H129" s="68">
        <v>0</v>
      </c>
      <c r="I129" s="68">
        <v>68</v>
      </c>
      <c r="J129" s="68">
        <v>8</v>
      </c>
      <c r="K129" s="68">
        <v>4</v>
      </c>
    </row>
    <row r="130" spans="1:12" s="7" customFormat="1" x14ac:dyDescent="0.3">
      <c r="A130" s="71" t="s">
        <v>199</v>
      </c>
      <c r="B130" s="68">
        <v>0</v>
      </c>
      <c r="C130" s="68">
        <v>1028</v>
      </c>
      <c r="D130" s="68">
        <v>1323</v>
      </c>
      <c r="E130" s="68">
        <v>4</v>
      </c>
      <c r="F130" s="68">
        <v>0</v>
      </c>
      <c r="G130" s="68">
        <v>0</v>
      </c>
      <c r="H130" s="68">
        <v>0</v>
      </c>
      <c r="I130" s="68">
        <v>31</v>
      </c>
      <c r="J130" s="68">
        <v>1</v>
      </c>
      <c r="K130" s="68">
        <v>0</v>
      </c>
    </row>
    <row r="131" spans="1:12" s="7" customFormat="1" x14ac:dyDescent="0.3">
      <c r="A131" s="71" t="s">
        <v>199</v>
      </c>
      <c r="B131" s="68">
        <v>5</v>
      </c>
      <c r="C131" s="68">
        <v>1507</v>
      </c>
      <c r="D131" s="68">
        <v>1794</v>
      </c>
      <c r="E131" s="68">
        <v>42</v>
      </c>
      <c r="F131" s="68">
        <v>2</v>
      </c>
      <c r="G131" s="68">
        <v>0</v>
      </c>
      <c r="H131" s="68">
        <v>0</v>
      </c>
      <c r="I131" s="68">
        <v>63</v>
      </c>
      <c r="J131" s="68">
        <v>18</v>
      </c>
      <c r="K131" s="68">
        <v>13</v>
      </c>
    </row>
    <row r="132" spans="1:12" s="7" customFormat="1" x14ac:dyDescent="0.3">
      <c r="A132" s="71" t="s">
        <v>199</v>
      </c>
      <c r="B132" s="68">
        <v>2</v>
      </c>
      <c r="C132" s="68">
        <v>1396</v>
      </c>
      <c r="D132" s="68">
        <v>1857</v>
      </c>
      <c r="E132" s="68">
        <v>17</v>
      </c>
      <c r="F132" s="68">
        <v>0</v>
      </c>
      <c r="G132" s="68">
        <v>0</v>
      </c>
      <c r="H132" s="68">
        <v>0</v>
      </c>
      <c r="I132" s="68">
        <v>88</v>
      </c>
      <c r="J132" s="68">
        <v>13</v>
      </c>
      <c r="K132" s="68">
        <v>17</v>
      </c>
    </row>
    <row r="133" spans="1:12" s="7" customFormat="1" x14ac:dyDescent="0.3">
      <c r="A133" s="71" t="s">
        <v>199</v>
      </c>
      <c r="B133" s="68">
        <v>0</v>
      </c>
      <c r="C133" s="68">
        <v>1349</v>
      </c>
      <c r="D133" s="68">
        <v>1684</v>
      </c>
      <c r="E133" s="68">
        <v>7</v>
      </c>
      <c r="F133" s="68">
        <v>0</v>
      </c>
      <c r="G133" s="68">
        <v>0</v>
      </c>
      <c r="H133" s="68">
        <v>0</v>
      </c>
      <c r="I133" s="68">
        <v>58</v>
      </c>
      <c r="J133" s="68">
        <v>3</v>
      </c>
      <c r="K133" s="68">
        <v>3</v>
      </c>
    </row>
    <row r="134" spans="1:12" s="7" customFormat="1" x14ac:dyDescent="0.3">
      <c r="A134" s="71" t="s">
        <v>199</v>
      </c>
      <c r="B134" s="68">
        <v>0</v>
      </c>
      <c r="C134" s="68">
        <v>1242</v>
      </c>
      <c r="D134" s="68">
        <v>1569</v>
      </c>
      <c r="E134" s="68">
        <v>11</v>
      </c>
      <c r="F134" s="68">
        <v>0</v>
      </c>
      <c r="G134" s="68">
        <v>0</v>
      </c>
      <c r="H134" s="68">
        <v>0</v>
      </c>
      <c r="I134" s="68">
        <v>69</v>
      </c>
      <c r="J134" s="68">
        <v>1</v>
      </c>
      <c r="K134" s="68">
        <v>0</v>
      </c>
    </row>
    <row r="135" spans="1:12" s="7" customFormat="1" x14ac:dyDescent="0.3">
      <c r="A135" s="71" t="s">
        <v>199</v>
      </c>
      <c r="B135" s="68">
        <v>2</v>
      </c>
      <c r="C135" s="68">
        <v>1707</v>
      </c>
      <c r="D135" s="68">
        <v>2055</v>
      </c>
      <c r="E135" s="68">
        <v>28</v>
      </c>
      <c r="F135" s="68">
        <v>0</v>
      </c>
      <c r="G135" s="68">
        <v>0</v>
      </c>
      <c r="H135" s="68">
        <v>0</v>
      </c>
      <c r="I135" s="68">
        <v>80</v>
      </c>
      <c r="J135" s="68">
        <v>3</v>
      </c>
      <c r="K135" s="68">
        <v>2</v>
      </c>
    </row>
    <row r="136" spans="1:12" s="7" customFormat="1" x14ac:dyDescent="0.3">
      <c r="A136" s="71" t="s">
        <v>199</v>
      </c>
      <c r="B136" s="68">
        <v>0</v>
      </c>
      <c r="C136" s="68">
        <v>1205</v>
      </c>
      <c r="D136" s="68">
        <v>1485</v>
      </c>
      <c r="E136" s="68">
        <v>1</v>
      </c>
      <c r="F136" s="68">
        <v>0</v>
      </c>
      <c r="G136" s="68">
        <v>0</v>
      </c>
      <c r="H136" s="68">
        <v>0</v>
      </c>
      <c r="I136" s="68">
        <v>46</v>
      </c>
      <c r="J136" s="68">
        <v>1</v>
      </c>
      <c r="K136" s="68">
        <v>1</v>
      </c>
    </row>
    <row r="137" spans="1:12" s="7" customFormat="1" x14ac:dyDescent="0.3">
      <c r="A137" s="71" t="s">
        <v>199</v>
      </c>
      <c r="B137" s="68">
        <v>0</v>
      </c>
      <c r="C137" s="68">
        <v>1673</v>
      </c>
      <c r="D137" s="68">
        <v>2037</v>
      </c>
      <c r="E137" s="68">
        <v>19</v>
      </c>
      <c r="F137" s="68">
        <v>1</v>
      </c>
      <c r="G137" s="68">
        <v>0</v>
      </c>
      <c r="H137" s="68">
        <v>0</v>
      </c>
      <c r="I137" s="68">
        <v>80</v>
      </c>
      <c r="J137" s="68">
        <v>8</v>
      </c>
      <c r="K137" s="68">
        <v>5</v>
      </c>
    </row>
    <row r="138" spans="1:12" s="67" customFormat="1" ht="15" thickBot="1" x14ac:dyDescent="0.35">
      <c r="A138" s="71" t="s">
        <v>95</v>
      </c>
      <c r="B138" s="7">
        <f>SUM(B124:B137)</f>
        <v>16</v>
      </c>
      <c r="C138" s="7">
        <f t="shared" ref="C138:K138" si="8">SUM(C124:C137)</f>
        <v>20857</v>
      </c>
      <c r="D138" s="7">
        <f t="shared" si="8"/>
        <v>26126</v>
      </c>
      <c r="E138" s="7">
        <f t="shared" si="8"/>
        <v>213</v>
      </c>
      <c r="F138" s="7">
        <f t="shared" si="8"/>
        <v>5</v>
      </c>
      <c r="G138" s="7">
        <f t="shared" si="8"/>
        <v>0</v>
      </c>
      <c r="H138" s="7">
        <f t="shared" si="8"/>
        <v>0</v>
      </c>
      <c r="I138" s="7">
        <f t="shared" si="8"/>
        <v>1042</v>
      </c>
      <c r="J138" s="7">
        <f t="shared" si="8"/>
        <v>85</v>
      </c>
      <c r="K138" s="7">
        <f t="shared" si="8"/>
        <v>127</v>
      </c>
    </row>
    <row r="139" spans="1:12" s="64" customFormat="1" x14ac:dyDescent="0.3">
      <c r="A139" s="72" t="s">
        <v>200</v>
      </c>
      <c r="B139" s="69">
        <v>8</v>
      </c>
      <c r="C139" s="69">
        <v>7343</v>
      </c>
      <c r="D139" s="69">
        <v>8015</v>
      </c>
      <c r="E139" s="69">
        <v>63</v>
      </c>
      <c r="F139" s="69">
        <v>1</v>
      </c>
      <c r="G139" s="69">
        <v>0</v>
      </c>
      <c r="H139" s="69">
        <v>0</v>
      </c>
      <c r="I139" s="69">
        <v>187</v>
      </c>
      <c r="J139" s="69">
        <v>22</v>
      </c>
      <c r="K139" s="69">
        <v>37</v>
      </c>
    </row>
    <row r="140" spans="1:12" s="7" customFormat="1" x14ac:dyDescent="0.3">
      <c r="A140" s="71" t="s">
        <v>200</v>
      </c>
      <c r="B140" s="68">
        <v>0</v>
      </c>
      <c r="C140" s="68">
        <v>1242</v>
      </c>
      <c r="D140" s="68">
        <v>1620</v>
      </c>
      <c r="E140" s="68">
        <v>14</v>
      </c>
      <c r="F140" s="68">
        <v>1</v>
      </c>
      <c r="G140" s="68">
        <v>0</v>
      </c>
      <c r="H140" s="68">
        <v>0</v>
      </c>
      <c r="I140" s="68">
        <v>62</v>
      </c>
      <c r="J140" s="68">
        <v>8</v>
      </c>
      <c r="K140" s="68">
        <v>5</v>
      </c>
    </row>
    <row r="141" spans="1:12" s="7" customFormat="1" x14ac:dyDescent="0.3">
      <c r="A141" s="71" t="s">
        <v>200</v>
      </c>
      <c r="B141" s="68">
        <v>0</v>
      </c>
      <c r="C141" s="68">
        <v>898</v>
      </c>
      <c r="D141" s="68">
        <v>1193</v>
      </c>
      <c r="E141" s="68">
        <v>2</v>
      </c>
      <c r="F141" s="68">
        <v>0</v>
      </c>
      <c r="G141" s="68">
        <v>0</v>
      </c>
      <c r="H141" s="68">
        <v>0</v>
      </c>
      <c r="I141" s="68">
        <v>32</v>
      </c>
      <c r="J141" s="68">
        <v>1</v>
      </c>
      <c r="K141" s="68">
        <v>2</v>
      </c>
    </row>
    <row r="142" spans="1:12" s="7" customFormat="1" x14ac:dyDescent="0.3">
      <c r="A142" s="71" t="s">
        <v>200</v>
      </c>
      <c r="B142" s="68">
        <v>0</v>
      </c>
      <c r="C142" s="68">
        <v>1223</v>
      </c>
      <c r="D142" s="68">
        <v>1619</v>
      </c>
      <c r="E142" s="68">
        <v>16</v>
      </c>
      <c r="F142" s="68">
        <v>3</v>
      </c>
      <c r="G142" s="68">
        <v>0</v>
      </c>
      <c r="H142" s="68">
        <v>0</v>
      </c>
      <c r="I142" s="68">
        <v>95</v>
      </c>
      <c r="J142" s="68">
        <v>3</v>
      </c>
      <c r="K142" s="68">
        <v>14</v>
      </c>
    </row>
    <row r="143" spans="1:12" s="7" customFormat="1" x14ac:dyDescent="0.3">
      <c r="A143" s="71" t="s">
        <v>200</v>
      </c>
      <c r="B143" s="68">
        <v>0</v>
      </c>
      <c r="C143" s="68">
        <v>1023</v>
      </c>
      <c r="D143" s="68">
        <v>1339</v>
      </c>
      <c r="E143" s="68">
        <v>8</v>
      </c>
      <c r="F143" s="68">
        <v>0</v>
      </c>
      <c r="G143" s="68">
        <v>0</v>
      </c>
      <c r="H143" s="68">
        <v>0</v>
      </c>
      <c r="I143" s="68">
        <v>45</v>
      </c>
      <c r="J143" s="68">
        <v>1</v>
      </c>
      <c r="K143" s="68">
        <v>4</v>
      </c>
    </row>
    <row r="144" spans="1:12" s="7" customFormat="1" x14ac:dyDescent="0.3">
      <c r="A144" s="71" t="s">
        <v>200</v>
      </c>
      <c r="B144" s="68">
        <v>0</v>
      </c>
      <c r="C144" s="68">
        <v>1267</v>
      </c>
      <c r="D144" s="68">
        <v>1724</v>
      </c>
      <c r="E144" s="68">
        <v>11</v>
      </c>
      <c r="F144" s="68">
        <v>2</v>
      </c>
      <c r="G144" s="68">
        <v>0</v>
      </c>
      <c r="H144" s="68">
        <v>0</v>
      </c>
      <c r="I144" s="68">
        <v>92</v>
      </c>
      <c r="J144" s="68">
        <v>13</v>
      </c>
      <c r="K144" s="68">
        <v>4</v>
      </c>
      <c r="L144" s="68"/>
    </row>
    <row r="145" spans="1:11" s="7" customFormat="1" x14ac:dyDescent="0.3">
      <c r="A145" s="71" t="s">
        <v>200</v>
      </c>
      <c r="B145" s="68">
        <v>0</v>
      </c>
      <c r="C145" s="68">
        <v>1187</v>
      </c>
      <c r="D145" s="68">
        <v>1586</v>
      </c>
      <c r="E145" s="68">
        <v>16</v>
      </c>
      <c r="F145" s="68">
        <v>2</v>
      </c>
      <c r="G145" s="68">
        <v>0</v>
      </c>
      <c r="H145" s="68">
        <v>0</v>
      </c>
      <c r="I145" s="68">
        <v>67</v>
      </c>
      <c r="J145" s="68">
        <v>13</v>
      </c>
      <c r="K145" s="68">
        <v>3</v>
      </c>
    </row>
    <row r="146" spans="1:11" s="7" customFormat="1" x14ac:dyDescent="0.3">
      <c r="A146" s="71" t="s">
        <v>200</v>
      </c>
      <c r="B146" s="68">
        <v>0</v>
      </c>
      <c r="C146" s="68">
        <v>993</v>
      </c>
      <c r="D146" s="68">
        <v>1300</v>
      </c>
      <c r="E146" s="68">
        <v>7</v>
      </c>
      <c r="F146" s="68">
        <v>0</v>
      </c>
      <c r="G146" s="68">
        <v>0</v>
      </c>
      <c r="H146" s="68">
        <v>0</v>
      </c>
      <c r="I146" s="68">
        <v>53</v>
      </c>
      <c r="J146" s="68">
        <v>4</v>
      </c>
      <c r="K146" s="68">
        <v>1</v>
      </c>
    </row>
    <row r="147" spans="1:11" s="7" customFormat="1" x14ac:dyDescent="0.3">
      <c r="A147" s="71" t="s">
        <v>200</v>
      </c>
      <c r="B147" s="68">
        <v>2</v>
      </c>
      <c r="C147" s="68">
        <v>1115</v>
      </c>
      <c r="D147" s="68">
        <v>1525</v>
      </c>
      <c r="E147" s="68">
        <v>12</v>
      </c>
      <c r="F147" s="68">
        <v>0</v>
      </c>
      <c r="G147" s="68">
        <v>1</v>
      </c>
      <c r="H147" s="68">
        <v>0</v>
      </c>
      <c r="I147" s="68">
        <v>69</v>
      </c>
      <c r="J147" s="68">
        <v>8</v>
      </c>
      <c r="K147" s="68">
        <v>4</v>
      </c>
    </row>
    <row r="148" spans="1:11" s="7" customFormat="1" x14ac:dyDescent="0.3">
      <c r="A148" s="71" t="s">
        <v>200</v>
      </c>
      <c r="B148" s="68">
        <v>0</v>
      </c>
      <c r="C148" s="68">
        <v>1175</v>
      </c>
      <c r="D148" s="68">
        <v>1551</v>
      </c>
      <c r="E148" s="68">
        <v>6</v>
      </c>
      <c r="F148" s="68">
        <v>0</v>
      </c>
      <c r="G148" s="68">
        <v>0</v>
      </c>
      <c r="H148" s="68">
        <v>0</v>
      </c>
      <c r="I148" s="68">
        <v>80</v>
      </c>
      <c r="J148" s="68">
        <v>4</v>
      </c>
      <c r="K148" s="68">
        <v>1</v>
      </c>
    </row>
    <row r="149" spans="1:11" s="7" customFormat="1" x14ac:dyDescent="0.3">
      <c r="A149" s="71" t="s">
        <v>200</v>
      </c>
      <c r="B149" s="68">
        <v>1</v>
      </c>
      <c r="C149" s="68">
        <v>1650</v>
      </c>
      <c r="D149" s="68">
        <v>2127</v>
      </c>
      <c r="E149" s="68">
        <v>17</v>
      </c>
      <c r="F149" s="68">
        <v>4</v>
      </c>
      <c r="G149" s="68">
        <v>0</v>
      </c>
      <c r="H149" s="68">
        <v>0</v>
      </c>
      <c r="I149" s="68">
        <v>146</v>
      </c>
      <c r="J149" s="68">
        <v>9</v>
      </c>
      <c r="K149" s="68">
        <v>26</v>
      </c>
    </row>
    <row r="150" spans="1:11" s="7" customFormat="1" x14ac:dyDescent="0.3">
      <c r="A150" s="71" t="s">
        <v>200</v>
      </c>
      <c r="B150" s="68">
        <v>1</v>
      </c>
      <c r="C150" s="68">
        <v>1242</v>
      </c>
      <c r="D150" s="68">
        <v>1629</v>
      </c>
      <c r="E150" s="68">
        <v>11</v>
      </c>
      <c r="F150" s="68">
        <v>0</v>
      </c>
      <c r="G150" s="68">
        <v>0</v>
      </c>
      <c r="H150" s="68">
        <v>0</v>
      </c>
      <c r="I150" s="68">
        <v>77</v>
      </c>
      <c r="J150" s="68">
        <v>4</v>
      </c>
      <c r="K150" s="68">
        <v>6</v>
      </c>
    </row>
    <row r="151" spans="1:11" s="7" customFormat="1" x14ac:dyDescent="0.3">
      <c r="A151" s="71" t="s">
        <v>200</v>
      </c>
      <c r="B151" s="68">
        <v>0</v>
      </c>
      <c r="C151" s="68">
        <v>1019</v>
      </c>
      <c r="D151" s="68">
        <v>1146</v>
      </c>
      <c r="E151" s="68">
        <v>3</v>
      </c>
      <c r="F151" s="68">
        <v>0</v>
      </c>
      <c r="G151" s="68">
        <v>0</v>
      </c>
      <c r="H151" s="68">
        <v>0</v>
      </c>
      <c r="I151" s="68">
        <v>37</v>
      </c>
      <c r="J151" s="68">
        <v>2</v>
      </c>
      <c r="K151" s="68">
        <v>0</v>
      </c>
    </row>
    <row r="152" spans="1:11" s="67" customFormat="1" ht="15" thickBot="1" x14ac:dyDescent="0.35">
      <c r="A152" s="71" t="s">
        <v>95</v>
      </c>
      <c r="B152" s="7">
        <f>SUM(B139:B151)</f>
        <v>12</v>
      </c>
      <c r="C152" s="7">
        <f t="shared" ref="C152:K152" si="9">SUM(C139:C151)</f>
        <v>21377</v>
      </c>
      <c r="D152" s="7">
        <f t="shared" si="9"/>
        <v>26374</v>
      </c>
      <c r="E152" s="7">
        <f t="shared" si="9"/>
        <v>186</v>
      </c>
      <c r="F152" s="7">
        <f t="shared" si="9"/>
        <v>13</v>
      </c>
      <c r="G152" s="7">
        <f t="shared" si="9"/>
        <v>1</v>
      </c>
      <c r="H152" s="7">
        <f t="shared" si="9"/>
        <v>0</v>
      </c>
      <c r="I152" s="7">
        <f t="shared" si="9"/>
        <v>1042</v>
      </c>
      <c r="J152" s="7">
        <f t="shared" si="9"/>
        <v>92</v>
      </c>
      <c r="K152" s="7">
        <f t="shared" si="9"/>
        <v>107</v>
      </c>
    </row>
    <row r="153" spans="1:11" s="64" customFormat="1" x14ac:dyDescent="0.3">
      <c r="A153" s="62" t="s">
        <v>201</v>
      </c>
      <c r="B153" s="69">
        <v>0</v>
      </c>
      <c r="C153" s="69">
        <v>1155</v>
      </c>
      <c r="D153" s="69">
        <v>1494</v>
      </c>
      <c r="E153" s="69">
        <v>3</v>
      </c>
      <c r="F153" s="69">
        <v>0</v>
      </c>
      <c r="G153" s="69">
        <v>0</v>
      </c>
      <c r="H153" s="69">
        <v>0</v>
      </c>
      <c r="I153" s="69">
        <v>63</v>
      </c>
      <c r="J153" s="69">
        <v>0</v>
      </c>
      <c r="K153" s="69">
        <v>2</v>
      </c>
    </row>
    <row r="154" spans="1:11" s="7" customFormat="1" x14ac:dyDescent="0.3">
      <c r="A154" s="65" t="s">
        <v>201</v>
      </c>
      <c r="B154" s="68">
        <v>0</v>
      </c>
      <c r="C154" s="68">
        <v>1121</v>
      </c>
      <c r="D154" s="68">
        <v>1432</v>
      </c>
      <c r="E154" s="68">
        <v>6</v>
      </c>
      <c r="F154" s="68">
        <v>0</v>
      </c>
      <c r="G154" s="68">
        <v>0</v>
      </c>
      <c r="H154" s="68">
        <v>0</v>
      </c>
      <c r="I154" s="68">
        <v>58</v>
      </c>
      <c r="J154" s="68">
        <v>0</v>
      </c>
      <c r="K154" s="68">
        <v>6</v>
      </c>
    </row>
    <row r="155" spans="1:11" s="7" customFormat="1" x14ac:dyDescent="0.3">
      <c r="A155" s="65" t="s">
        <v>201</v>
      </c>
      <c r="B155" s="68">
        <v>0</v>
      </c>
      <c r="C155" s="68">
        <v>1177</v>
      </c>
      <c r="D155" s="68">
        <v>1434</v>
      </c>
      <c r="E155" s="68">
        <v>8</v>
      </c>
      <c r="F155" s="68">
        <v>2</v>
      </c>
      <c r="G155" s="68">
        <v>0</v>
      </c>
      <c r="H155" s="68">
        <v>0</v>
      </c>
      <c r="I155" s="68">
        <v>79</v>
      </c>
      <c r="J155" s="68">
        <v>3</v>
      </c>
      <c r="K155" s="68">
        <v>2</v>
      </c>
    </row>
    <row r="156" spans="1:11" s="7" customFormat="1" x14ac:dyDescent="0.3">
      <c r="A156" s="65" t="s">
        <v>201</v>
      </c>
      <c r="B156" s="68">
        <v>0</v>
      </c>
      <c r="C156" s="68">
        <v>1033</v>
      </c>
      <c r="D156" s="68">
        <v>1301</v>
      </c>
      <c r="E156" s="68">
        <v>5</v>
      </c>
      <c r="F156" s="68">
        <v>0</v>
      </c>
      <c r="G156" s="68">
        <v>0</v>
      </c>
      <c r="H156" s="68">
        <v>0</v>
      </c>
      <c r="I156" s="68">
        <v>49</v>
      </c>
      <c r="J156" s="68">
        <v>2</v>
      </c>
      <c r="K156" s="68">
        <v>0</v>
      </c>
    </row>
    <row r="157" spans="1:11" s="7" customFormat="1" x14ac:dyDescent="0.3">
      <c r="A157" s="65" t="s">
        <v>201</v>
      </c>
      <c r="B157" s="68">
        <v>2</v>
      </c>
      <c r="C157" s="68">
        <v>1251</v>
      </c>
      <c r="D157" s="68">
        <v>1637</v>
      </c>
      <c r="E157" s="68">
        <v>10</v>
      </c>
      <c r="F157" s="68">
        <v>2</v>
      </c>
      <c r="G157" s="68">
        <v>0</v>
      </c>
      <c r="H157" s="68">
        <v>0</v>
      </c>
      <c r="I157" s="68">
        <v>75</v>
      </c>
      <c r="J157" s="68">
        <v>10</v>
      </c>
      <c r="K157" s="68">
        <v>14</v>
      </c>
    </row>
    <row r="158" spans="1:11" s="7" customFormat="1" x14ac:dyDescent="0.3">
      <c r="A158" s="65" t="s">
        <v>201</v>
      </c>
      <c r="B158" s="68">
        <v>0</v>
      </c>
      <c r="C158" s="68">
        <v>1061</v>
      </c>
      <c r="D158" s="68">
        <v>1347</v>
      </c>
      <c r="E158" s="68">
        <v>5</v>
      </c>
      <c r="F158" s="68">
        <v>0</v>
      </c>
      <c r="G158" s="68">
        <v>0</v>
      </c>
      <c r="H158" s="68">
        <v>0</v>
      </c>
      <c r="I158" s="68">
        <v>60</v>
      </c>
      <c r="J158" s="68">
        <v>2</v>
      </c>
      <c r="K158" s="68">
        <v>2</v>
      </c>
    </row>
    <row r="159" spans="1:11" s="7" customFormat="1" x14ac:dyDescent="0.3">
      <c r="A159" s="65" t="s">
        <v>201</v>
      </c>
      <c r="B159" s="68">
        <v>0</v>
      </c>
      <c r="C159" s="68">
        <v>1053</v>
      </c>
      <c r="D159" s="68">
        <v>1329</v>
      </c>
      <c r="E159" s="68">
        <v>4</v>
      </c>
      <c r="F159" s="68">
        <v>0</v>
      </c>
      <c r="G159" s="68">
        <v>0</v>
      </c>
      <c r="H159" s="68">
        <v>0</v>
      </c>
      <c r="I159" s="68">
        <v>54</v>
      </c>
      <c r="J159" s="68">
        <v>0</v>
      </c>
      <c r="K159" s="68">
        <v>3</v>
      </c>
    </row>
    <row r="160" spans="1:11" s="7" customFormat="1" x14ac:dyDescent="0.3">
      <c r="A160" s="65" t="s">
        <v>201</v>
      </c>
      <c r="B160" s="68">
        <v>0</v>
      </c>
      <c r="C160" s="68">
        <v>1353</v>
      </c>
      <c r="D160" s="68">
        <v>1687</v>
      </c>
      <c r="E160" s="68">
        <v>10</v>
      </c>
      <c r="F160" s="68">
        <v>0</v>
      </c>
      <c r="G160" s="68">
        <v>0</v>
      </c>
      <c r="H160" s="68">
        <v>0</v>
      </c>
      <c r="I160" s="68">
        <v>63</v>
      </c>
      <c r="J160" s="68">
        <v>2</v>
      </c>
      <c r="K160" s="68">
        <v>5</v>
      </c>
    </row>
    <row r="161" spans="1:11" s="7" customFormat="1" x14ac:dyDescent="0.3">
      <c r="A161" s="65" t="s">
        <v>201</v>
      </c>
      <c r="B161" s="68">
        <v>0</v>
      </c>
      <c r="C161" s="68">
        <v>1119</v>
      </c>
      <c r="D161" s="68">
        <v>1445</v>
      </c>
      <c r="E161" s="68">
        <v>8</v>
      </c>
      <c r="F161" s="68">
        <v>0</v>
      </c>
      <c r="G161" s="68">
        <v>0</v>
      </c>
      <c r="H161" s="68">
        <v>0</v>
      </c>
      <c r="I161" s="68">
        <v>64</v>
      </c>
      <c r="J161" s="68">
        <v>4</v>
      </c>
      <c r="K161" s="68">
        <v>9</v>
      </c>
    </row>
    <row r="162" spans="1:11" s="7" customFormat="1" x14ac:dyDescent="0.3">
      <c r="A162" s="65" t="s">
        <v>201</v>
      </c>
      <c r="B162" s="68">
        <v>1</v>
      </c>
      <c r="C162" s="68">
        <v>1058</v>
      </c>
      <c r="D162" s="68">
        <v>1318</v>
      </c>
      <c r="E162" s="68">
        <v>5</v>
      </c>
      <c r="F162" s="68">
        <v>0</v>
      </c>
      <c r="G162" s="68">
        <v>0</v>
      </c>
      <c r="H162" s="68">
        <v>0</v>
      </c>
      <c r="I162" s="68">
        <v>70</v>
      </c>
      <c r="J162" s="68">
        <v>2</v>
      </c>
      <c r="K162" s="68">
        <v>8</v>
      </c>
    </row>
    <row r="163" spans="1:11" s="7" customFormat="1" x14ac:dyDescent="0.3">
      <c r="A163" s="65" t="s">
        <v>201</v>
      </c>
      <c r="B163" s="68">
        <v>0</v>
      </c>
      <c r="C163" s="68">
        <v>948</v>
      </c>
      <c r="D163" s="68">
        <v>1045</v>
      </c>
      <c r="E163" s="68">
        <v>2</v>
      </c>
      <c r="F163" s="68">
        <v>0</v>
      </c>
      <c r="G163" s="68">
        <v>0</v>
      </c>
      <c r="H163" s="68">
        <v>0</v>
      </c>
      <c r="I163" s="68">
        <v>44</v>
      </c>
      <c r="J163" s="68">
        <v>2</v>
      </c>
      <c r="K163" s="68">
        <v>0</v>
      </c>
    </row>
    <row r="164" spans="1:11" s="7" customFormat="1" x14ac:dyDescent="0.3">
      <c r="A164" s="65" t="s">
        <v>201</v>
      </c>
      <c r="B164" s="68">
        <v>1</v>
      </c>
      <c r="C164" s="68">
        <v>1331</v>
      </c>
      <c r="D164" s="68">
        <v>1667</v>
      </c>
      <c r="E164" s="68">
        <v>7</v>
      </c>
      <c r="F164" s="68">
        <v>0</v>
      </c>
      <c r="G164" s="68">
        <v>0</v>
      </c>
      <c r="H164" s="68">
        <v>0</v>
      </c>
      <c r="I164" s="68">
        <v>60</v>
      </c>
      <c r="J164" s="68">
        <v>10</v>
      </c>
      <c r="K164" s="68">
        <v>8</v>
      </c>
    </row>
    <row r="165" spans="1:11" s="67" customFormat="1" ht="15" thickBot="1" x14ac:dyDescent="0.35">
      <c r="A165" s="73" t="s">
        <v>95</v>
      </c>
      <c r="B165" s="67">
        <f>SUM(B153:B164)</f>
        <v>4</v>
      </c>
      <c r="C165" s="67">
        <f t="shared" ref="C165:K165" si="10">SUM(C153:C164)</f>
        <v>13660</v>
      </c>
      <c r="D165" s="67">
        <f t="shared" si="10"/>
        <v>17136</v>
      </c>
      <c r="E165" s="67">
        <f t="shared" si="10"/>
        <v>73</v>
      </c>
      <c r="F165" s="67">
        <f t="shared" si="10"/>
        <v>4</v>
      </c>
      <c r="G165" s="67">
        <f t="shared" si="10"/>
        <v>0</v>
      </c>
      <c r="H165" s="67">
        <f t="shared" si="10"/>
        <v>0</v>
      </c>
      <c r="I165" s="67">
        <f t="shared" si="10"/>
        <v>739</v>
      </c>
      <c r="J165" s="67">
        <f t="shared" si="10"/>
        <v>37</v>
      </c>
      <c r="K165" s="67">
        <f t="shared" si="10"/>
        <v>59</v>
      </c>
    </row>
    <row r="166" spans="1:11" x14ac:dyDescent="0.3">
      <c r="A166" s="71" t="s">
        <v>202</v>
      </c>
      <c r="B166" s="68">
        <v>0</v>
      </c>
      <c r="C166" s="68">
        <v>1360</v>
      </c>
      <c r="D166" s="68">
        <v>1795</v>
      </c>
      <c r="E166" s="68">
        <v>18</v>
      </c>
      <c r="F166" s="68">
        <v>0</v>
      </c>
      <c r="G166" s="68">
        <v>0</v>
      </c>
      <c r="H166" s="68">
        <v>0</v>
      </c>
      <c r="I166" s="68">
        <v>98</v>
      </c>
      <c r="J166" s="68">
        <v>8</v>
      </c>
      <c r="K166" s="68">
        <v>11</v>
      </c>
    </row>
    <row r="167" spans="1:11" x14ac:dyDescent="0.3">
      <c r="A167" s="71" t="s">
        <v>202</v>
      </c>
      <c r="B167" s="68">
        <v>0</v>
      </c>
      <c r="C167" s="68">
        <v>1601</v>
      </c>
      <c r="D167" s="68">
        <v>2005</v>
      </c>
      <c r="E167" s="68">
        <v>10</v>
      </c>
      <c r="F167" s="68">
        <v>0</v>
      </c>
      <c r="G167" s="68">
        <v>0</v>
      </c>
      <c r="H167" s="68">
        <v>0</v>
      </c>
      <c r="I167" s="68">
        <v>94</v>
      </c>
      <c r="J167" s="68">
        <v>3</v>
      </c>
      <c r="K167" s="68">
        <v>10</v>
      </c>
    </row>
    <row r="168" spans="1:11" x14ac:dyDescent="0.3">
      <c r="A168" s="71" t="s">
        <v>202</v>
      </c>
      <c r="B168" s="68">
        <v>0</v>
      </c>
      <c r="C168" s="68">
        <v>1398</v>
      </c>
      <c r="D168" s="68">
        <v>1760</v>
      </c>
      <c r="E168" s="68">
        <v>11</v>
      </c>
      <c r="F168" s="68">
        <v>0</v>
      </c>
      <c r="G168" s="68">
        <v>0</v>
      </c>
      <c r="H168" s="68">
        <v>0</v>
      </c>
      <c r="I168" s="68">
        <v>93</v>
      </c>
      <c r="J168" s="68">
        <v>10</v>
      </c>
      <c r="K168" s="68">
        <v>16</v>
      </c>
    </row>
    <row r="169" spans="1:11" x14ac:dyDescent="0.3">
      <c r="A169" s="71" t="s">
        <v>202</v>
      </c>
      <c r="B169" s="68">
        <v>0</v>
      </c>
      <c r="C169" s="68">
        <v>1056</v>
      </c>
      <c r="D169" s="68">
        <v>1352</v>
      </c>
      <c r="E169" s="68">
        <v>3</v>
      </c>
      <c r="F169" s="68">
        <v>0</v>
      </c>
      <c r="G169" s="68">
        <v>0</v>
      </c>
      <c r="H169" s="68">
        <v>0</v>
      </c>
      <c r="I169" s="68">
        <v>53</v>
      </c>
      <c r="J169" s="68">
        <v>0</v>
      </c>
      <c r="K169" s="68">
        <v>2</v>
      </c>
    </row>
    <row r="170" spans="1:11" x14ac:dyDescent="0.3">
      <c r="A170" s="71" t="s">
        <v>202</v>
      </c>
      <c r="B170" s="68">
        <v>1</v>
      </c>
      <c r="C170" s="68">
        <v>1166</v>
      </c>
      <c r="D170" s="68">
        <v>1479</v>
      </c>
      <c r="E170" s="68">
        <v>15</v>
      </c>
      <c r="F170" s="68">
        <v>0</v>
      </c>
      <c r="G170" s="68">
        <v>0</v>
      </c>
      <c r="H170" s="68">
        <v>0</v>
      </c>
      <c r="I170" s="68">
        <v>69</v>
      </c>
      <c r="J170" s="68">
        <v>6</v>
      </c>
      <c r="K170" s="68">
        <v>7</v>
      </c>
    </row>
    <row r="171" spans="1:11" x14ac:dyDescent="0.3">
      <c r="A171" s="71" t="s">
        <v>202</v>
      </c>
      <c r="B171" s="68">
        <v>1</v>
      </c>
      <c r="C171" s="68">
        <v>1376</v>
      </c>
      <c r="D171" s="68">
        <v>1765</v>
      </c>
      <c r="E171" s="68">
        <v>17</v>
      </c>
      <c r="F171" s="68">
        <v>2</v>
      </c>
      <c r="G171" s="68">
        <v>0</v>
      </c>
      <c r="H171" s="68">
        <v>0</v>
      </c>
      <c r="I171" s="68">
        <v>103</v>
      </c>
      <c r="J171" s="68">
        <v>14</v>
      </c>
      <c r="K171" s="68">
        <v>21</v>
      </c>
    </row>
    <row r="172" spans="1:11" x14ac:dyDescent="0.3">
      <c r="A172" s="71" t="s">
        <v>202</v>
      </c>
      <c r="B172" s="68">
        <v>0</v>
      </c>
      <c r="C172" s="68">
        <v>1339</v>
      </c>
      <c r="D172" s="68">
        <v>1739</v>
      </c>
      <c r="E172" s="68">
        <v>17</v>
      </c>
      <c r="F172" s="68">
        <v>3</v>
      </c>
      <c r="G172" s="68">
        <v>0</v>
      </c>
      <c r="H172" s="68">
        <v>0</v>
      </c>
      <c r="I172" s="68">
        <v>114</v>
      </c>
      <c r="J172" s="68">
        <v>2</v>
      </c>
      <c r="K172" s="68">
        <v>2</v>
      </c>
    </row>
    <row r="173" spans="1:11" x14ac:dyDescent="0.3">
      <c r="A173" s="71" t="s">
        <v>202</v>
      </c>
      <c r="B173" s="68">
        <v>0</v>
      </c>
      <c r="C173" s="68">
        <v>1143</v>
      </c>
      <c r="D173" s="68">
        <v>1401</v>
      </c>
      <c r="E173" s="68">
        <v>8</v>
      </c>
      <c r="F173" s="68">
        <v>1</v>
      </c>
      <c r="G173" s="68">
        <v>0</v>
      </c>
      <c r="H173" s="68">
        <v>0</v>
      </c>
      <c r="I173" s="68">
        <v>85</v>
      </c>
      <c r="J173" s="68">
        <v>5</v>
      </c>
      <c r="K173" s="68">
        <v>3</v>
      </c>
    </row>
    <row r="174" spans="1:11" x14ac:dyDescent="0.3">
      <c r="A174" s="71" t="s">
        <v>202</v>
      </c>
      <c r="B174" s="68">
        <v>0</v>
      </c>
      <c r="C174" s="68">
        <v>1200</v>
      </c>
      <c r="D174" s="68">
        <v>1476</v>
      </c>
      <c r="E174" s="68">
        <v>10</v>
      </c>
      <c r="F174" s="68">
        <v>1</v>
      </c>
      <c r="G174" s="68">
        <v>0</v>
      </c>
      <c r="H174" s="68">
        <v>0</v>
      </c>
      <c r="I174" s="68">
        <v>68</v>
      </c>
      <c r="J174" s="68">
        <v>2</v>
      </c>
      <c r="K174" s="68">
        <v>5</v>
      </c>
    </row>
    <row r="175" spans="1:11" x14ac:dyDescent="0.3">
      <c r="A175" s="71" t="s">
        <v>202</v>
      </c>
      <c r="B175" s="68">
        <v>0</v>
      </c>
      <c r="C175" s="68">
        <v>1107</v>
      </c>
      <c r="D175" s="68">
        <v>1381</v>
      </c>
      <c r="E175" s="68">
        <v>7</v>
      </c>
      <c r="F175" s="68">
        <v>0</v>
      </c>
      <c r="G175" s="68">
        <v>0</v>
      </c>
      <c r="H175" s="68">
        <v>0</v>
      </c>
      <c r="I175" s="68">
        <v>61</v>
      </c>
      <c r="J175" s="68">
        <v>5</v>
      </c>
      <c r="K175" s="68">
        <v>3</v>
      </c>
    </row>
    <row r="176" spans="1:11" x14ac:dyDescent="0.3">
      <c r="A176" s="71" t="s">
        <v>202</v>
      </c>
      <c r="B176" s="68">
        <v>0</v>
      </c>
      <c r="C176" s="68">
        <v>1593</v>
      </c>
      <c r="D176" s="68">
        <v>1948</v>
      </c>
      <c r="E176" s="68">
        <v>16</v>
      </c>
      <c r="F176" s="68">
        <v>0</v>
      </c>
      <c r="G176" s="68">
        <v>0</v>
      </c>
      <c r="H176" s="68">
        <v>0</v>
      </c>
      <c r="I176" s="68">
        <v>122</v>
      </c>
      <c r="J176" s="68">
        <v>4</v>
      </c>
      <c r="K176" s="68">
        <v>12</v>
      </c>
    </row>
    <row r="177" spans="1:11" x14ac:dyDescent="0.3">
      <c r="A177" s="71" t="s">
        <v>202</v>
      </c>
      <c r="B177" s="68">
        <v>0</v>
      </c>
      <c r="C177" s="68">
        <v>1460</v>
      </c>
      <c r="D177" s="68">
        <v>1809</v>
      </c>
      <c r="E177" s="68">
        <v>10</v>
      </c>
      <c r="F177" s="68">
        <v>0</v>
      </c>
      <c r="G177" s="68">
        <v>0</v>
      </c>
      <c r="H177" s="68">
        <v>0</v>
      </c>
      <c r="I177" s="68">
        <v>94</v>
      </c>
      <c r="J177" s="68">
        <v>3</v>
      </c>
      <c r="K177" s="68">
        <v>7</v>
      </c>
    </row>
    <row r="178" spans="1:11" x14ac:dyDescent="0.3">
      <c r="A178" s="71" t="s">
        <v>95</v>
      </c>
      <c r="B178" s="7">
        <f>SUM(B166:B177)</f>
        <v>2</v>
      </c>
      <c r="C178" s="7">
        <f t="shared" ref="C178:K178" si="11">SUM(C166:C177)</f>
        <v>15799</v>
      </c>
      <c r="D178" s="7">
        <f t="shared" si="11"/>
        <v>19910</v>
      </c>
      <c r="E178" s="7">
        <f t="shared" si="11"/>
        <v>142</v>
      </c>
      <c r="F178" s="7">
        <f t="shared" si="11"/>
        <v>7</v>
      </c>
      <c r="G178" s="7">
        <f t="shared" si="11"/>
        <v>0</v>
      </c>
      <c r="H178" s="7">
        <f t="shared" si="11"/>
        <v>0</v>
      </c>
      <c r="I178" s="7">
        <f t="shared" si="11"/>
        <v>1054</v>
      </c>
      <c r="J178" s="7">
        <f t="shared" si="11"/>
        <v>62</v>
      </c>
      <c r="K178" s="7">
        <f t="shared" si="11"/>
        <v>99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179CA-4F5F-45E9-96FA-7805B49469D3}">
  <dimension ref="A1:L56"/>
  <sheetViews>
    <sheetView zoomScale="85" zoomScaleNormal="85" workbookViewId="0">
      <pane ySplit="1" topLeftCell="A2" activePane="bottomLeft" state="frozen"/>
      <selection pane="bottomLeft" activeCell="D11" sqref="D11"/>
    </sheetView>
  </sheetViews>
  <sheetFormatPr defaultRowHeight="15.6" x14ac:dyDescent="0.3"/>
  <cols>
    <col min="1" max="1" width="8.88671875" style="94"/>
    <col min="2" max="2" width="44.77734375" style="94" customWidth="1"/>
    <col min="3" max="3" width="35.33203125" style="94" customWidth="1"/>
    <col min="4" max="4" width="21.21875" style="94" customWidth="1"/>
    <col min="5" max="5" width="31.21875" style="94" customWidth="1"/>
    <col min="6" max="8" width="19.21875" style="94" customWidth="1"/>
    <col min="9" max="9" width="21" style="94" customWidth="1"/>
    <col min="10" max="10" width="16.77734375" style="94" customWidth="1"/>
    <col min="11" max="11" width="19.88671875" style="94" customWidth="1"/>
    <col min="12" max="12" width="16" style="94" customWidth="1"/>
    <col min="13" max="16384" width="8.88671875" style="94"/>
  </cols>
  <sheetData>
    <row r="1" spans="1:12" x14ac:dyDescent="0.3">
      <c r="B1" s="33" t="s">
        <v>190</v>
      </c>
      <c r="C1" s="32" t="s">
        <v>182</v>
      </c>
      <c r="D1" s="32" t="s">
        <v>181</v>
      </c>
      <c r="E1" s="32" t="s">
        <v>88</v>
      </c>
      <c r="F1" s="32" t="s">
        <v>183</v>
      </c>
      <c r="G1" s="32" t="s">
        <v>194</v>
      </c>
      <c r="H1" s="32" t="s">
        <v>193</v>
      </c>
      <c r="I1" s="32" t="s">
        <v>179</v>
      </c>
      <c r="J1" s="32" t="s">
        <v>180</v>
      </c>
      <c r="K1" s="32" t="s">
        <v>184</v>
      </c>
    </row>
    <row r="2" spans="1:12" ht="65.400000000000006" thickBot="1" x14ac:dyDescent="0.35">
      <c r="B2" s="95" t="s">
        <v>191</v>
      </c>
      <c r="C2" s="95" t="s">
        <v>185</v>
      </c>
      <c r="D2" s="95" t="s">
        <v>186</v>
      </c>
      <c r="E2" s="95" t="s">
        <v>187</v>
      </c>
      <c r="F2" s="95" t="s">
        <v>188</v>
      </c>
      <c r="G2" s="95" t="s">
        <v>195</v>
      </c>
      <c r="H2" s="95" t="s">
        <v>192</v>
      </c>
      <c r="I2" s="95" t="s">
        <v>177</v>
      </c>
      <c r="J2" s="95" t="s">
        <v>178</v>
      </c>
      <c r="K2" s="95" t="s">
        <v>189</v>
      </c>
      <c r="L2" s="96"/>
    </row>
    <row r="3" spans="1:12" s="63" customFormat="1" x14ac:dyDescent="0.3">
      <c r="A3" s="97" t="s">
        <v>196</v>
      </c>
      <c r="B3" s="63">
        <v>0</v>
      </c>
      <c r="C3" s="63">
        <v>281</v>
      </c>
      <c r="D3" s="63">
        <v>322</v>
      </c>
      <c r="E3" s="63">
        <v>2</v>
      </c>
      <c r="F3" s="63">
        <v>0</v>
      </c>
      <c r="G3" s="63">
        <v>0</v>
      </c>
      <c r="H3" s="63">
        <v>121</v>
      </c>
      <c r="I3" s="63">
        <v>9</v>
      </c>
      <c r="J3" s="63">
        <v>0</v>
      </c>
      <c r="K3" s="63">
        <v>1</v>
      </c>
    </row>
    <row r="4" spans="1:12" x14ac:dyDescent="0.3">
      <c r="A4" s="98" t="s">
        <v>196</v>
      </c>
      <c r="B4" s="94">
        <v>0</v>
      </c>
      <c r="C4" s="94">
        <v>273</v>
      </c>
      <c r="D4" s="94">
        <v>386</v>
      </c>
      <c r="E4" s="94">
        <v>1</v>
      </c>
      <c r="F4" s="94">
        <v>0</v>
      </c>
      <c r="G4" s="94">
        <v>0</v>
      </c>
      <c r="H4" s="94">
        <v>0</v>
      </c>
      <c r="I4" s="94">
        <v>17</v>
      </c>
      <c r="J4" s="94">
        <v>0</v>
      </c>
      <c r="K4" s="94">
        <v>2</v>
      </c>
    </row>
    <row r="5" spans="1:12" x14ac:dyDescent="0.3">
      <c r="A5" s="98" t="s">
        <v>196</v>
      </c>
      <c r="B5" s="94">
        <v>0</v>
      </c>
      <c r="C5" s="94">
        <v>284</v>
      </c>
      <c r="D5" s="94">
        <v>417</v>
      </c>
      <c r="E5" s="94">
        <v>2</v>
      </c>
      <c r="F5" s="94">
        <v>0</v>
      </c>
      <c r="G5" s="94">
        <v>0</v>
      </c>
      <c r="H5" s="94">
        <v>0</v>
      </c>
      <c r="I5" s="94">
        <v>37</v>
      </c>
      <c r="J5" s="94">
        <v>0</v>
      </c>
      <c r="K5" s="94">
        <v>3</v>
      </c>
    </row>
    <row r="6" spans="1:12" x14ac:dyDescent="0.3">
      <c r="A6" s="98" t="s">
        <v>196</v>
      </c>
      <c r="B6" s="94">
        <v>0</v>
      </c>
      <c r="C6" s="94">
        <v>296</v>
      </c>
      <c r="D6" s="94">
        <v>408</v>
      </c>
      <c r="E6" s="94">
        <v>3</v>
      </c>
      <c r="F6" s="94">
        <v>0</v>
      </c>
      <c r="G6" s="94">
        <v>0</v>
      </c>
      <c r="H6" s="94">
        <v>0</v>
      </c>
      <c r="I6" s="94">
        <v>34</v>
      </c>
      <c r="J6" s="94">
        <v>1</v>
      </c>
      <c r="K6" s="94">
        <v>3</v>
      </c>
    </row>
    <row r="7" spans="1:12" x14ac:dyDescent="0.3">
      <c r="A7" s="98" t="s">
        <v>196</v>
      </c>
      <c r="B7" s="94">
        <v>0</v>
      </c>
      <c r="C7" s="94">
        <v>271</v>
      </c>
      <c r="D7" s="94">
        <v>385</v>
      </c>
      <c r="E7" s="94">
        <v>0</v>
      </c>
      <c r="F7" s="94">
        <v>0</v>
      </c>
      <c r="G7" s="94">
        <v>0</v>
      </c>
      <c r="H7" s="94">
        <v>0</v>
      </c>
      <c r="I7" s="94">
        <v>19</v>
      </c>
      <c r="J7" s="94">
        <v>0</v>
      </c>
      <c r="K7" s="94">
        <v>0</v>
      </c>
    </row>
    <row r="8" spans="1:12" ht="16.2" thickBot="1" x14ac:dyDescent="0.35">
      <c r="A8" s="98" t="s">
        <v>196</v>
      </c>
      <c r="B8" s="94">
        <v>0</v>
      </c>
      <c r="C8" s="94">
        <v>276</v>
      </c>
      <c r="D8" s="94">
        <v>384</v>
      </c>
      <c r="E8" s="94">
        <v>2</v>
      </c>
      <c r="F8" s="94">
        <v>0</v>
      </c>
      <c r="G8" s="94">
        <v>0</v>
      </c>
      <c r="H8" s="94">
        <v>0</v>
      </c>
      <c r="I8" s="94">
        <v>26</v>
      </c>
      <c r="J8" s="94">
        <v>0</v>
      </c>
      <c r="K8" s="94">
        <v>1</v>
      </c>
    </row>
    <row r="9" spans="1:12" s="100" customFormat="1" ht="16.2" thickBot="1" x14ac:dyDescent="0.35">
      <c r="A9" s="99"/>
      <c r="B9" s="100">
        <f>SUM(B3:B8)</f>
        <v>0</v>
      </c>
      <c r="C9" s="100">
        <f t="shared" ref="C9:K9" si="0">SUM(C3:C8)</f>
        <v>1681</v>
      </c>
      <c r="D9" s="100">
        <f t="shared" si="0"/>
        <v>2302</v>
      </c>
      <c r="E9" s="100">
        <f t="shared" si="0"/>
        <v>10</v>
      </c>
      <c r="F9" s="100">
        <f t="shared" si="0"/>
        <v>0</v>
      </c>
      <c r="G9" s="100">
        <f t="shared" si="0"/>
        <v>0</v>
      </c>
      <c r="H9" s="100">
        <f t="shared" si="0"/>
        <v>121</v>
      </c>
      <c r="I9" s="100">
        <f t="shared" si="0"/>
        <v>142</v>
      </c>
      <c r="J9" s="100">
        <f t="shared" si="0"/>
        <v>1</v>
      </c>
      <c r="K9" s="100">
        <f t="shared" si="0"/>
        <v>10</v>
      </c>
    </row>
    <row r="10" spans="1:12" x14ac:dyDescent="0.3">
      <c r="A10" s="94" t="s">
        <v>222</v>
      </c>
      <c r="B10" s="94">
        <v>0</v>
      </c>
      <c r="C10" s="94">
        <v>272</v>
      </c>
      <c r="D10" s="94">
        <v>388</v>
      </c>
      <c r="E10" s="94">
        <v>1</v>
      </c>
      <c r="F10" s="94">
        <v>0</v>
      </c>
      <c r="G10" s="94">
        <v>0</v>
      </c>
      <c r="H10" s="94">
        <v>0</v>
      </c>
      <c r="I10" s="94">
        <v>29</v>
      </c>
      <c r="J10" s="94">
        <v>0</v>
      </c>
      <c r="K10" s="94">
        <v>0</v>
      </c>
    </row>
    <row r="11" spans="1:12" x14ac:dyDescent="0.3">
      <c r="A11" s="94" t="s">
        <v>222</v>
      </c>
      <c r="B11" s="94">
        <v>0</v>
      </c>
      <c r="C11" s="94">
        <v>329</v>
      </c>
      <c r="D11" s="94">
        <v>481</v>
      </c>
      <c r="E11" s="94">
        <v>6</v>
      </c>
      <c r="F11" s="94">
        <v>0</v>
      </c>
      <c r="G11" s="94">
        <v>0</v>
      </c>
      <c r="H11" s="94">
        <v>0</v>
      </c>
      <c r="I11" s="94">
        <v>29</v>
      </c>
      <c r="J11" s="94">
        <v>1</v>
      </c>
      <c r="K11" s="94">
        <v>0</v>
      </c>
    </row>
    <row r="12" spans="1:12" x14ac:dyDescent="0.3">
      <c r="A12" s="94" t="s">
        <v>222</v>
      </c>
      <c r="B12" s="94">
        <v>0</v>
      </c>
      <c r="C12" s="94">
        <v>309</v>
      </c>
      <c r="D12" s="94">
        <v>429</v>
      </c>
      <c r="E12" s="94">
        <v>3</v>
      </c>
      <c r="F12" s="94">
        <v>0</v>
      </c>
      <c r="G12" s="94">
        <v>0</v>
      </c>
      <c r="H12" s="94">
        <v>0</v>
      </c>
      <c r="I12" s="94">
        <v>32</v>
      </c>
      <c r="J12" s="94">
        <v>2</v>
      </c>
      <c r="K12" s="94">
        <v>1</v>
      </c>
    </row>
    <row r="13" spans="1:12" x14ac:dyDescent="0.3">
      <c r="A13" s="94" t="s">
        <v>222</v>
      </c>
      <c r="B13" s="94">
        <v>1</v>
      </c>
      <c r="C13" s="94">
        <v>286</v>
      </c>
      <c r="D13" s="94">
        <v>381</v>
      </c>
      <c r="E13" s="94">
        <v>4</v>
      </c>
      <c r="F13" s="94">
        <v>0</v>
      </c>
      <c r="G13" s="94">
        <v>0</v>
      </c>
      <c r="H13" s="94">
        <v>0</v>
      </c>
      <c r="I13" s="94">
        <v>23</v>
      </c>
      <c r="J13" s="94">
        <v>0</v>
      </c>
      <c r="K13" s="94">
        <v>1</v>
      </c>
    </row>
    <row r="14" spans="1:12" x14ac:dyDescent="0.3">
      <c r="A14" s="94" t="s">
        <v>222</v>
      </c>
      <c r="B14" s="94">
        <v>0</v>
      </c>
      <c r="C14" s="94">
        <v>281</v>
      </c>
      <c r="D14" s="94">
        <v>377</v>
      </c>
      <c r="E14" s="94">
        <v>3</v>
      </c>
      <c r="F14" s="94">
        <v>0</v>
      </c>
      <c r="G14" s="94">
        <v>0</v>
      </c>
      <c r="H14" s="94">
        <v>0</v>
      </c>
      <c r="I14" s="94">
        <v>23</v>
      </c>
      <c r="J14" s="94">
        <v>0</v>
      </c>
      <c r="K14" s="94">
        <v>4</v>
      </c>
    </row>
    <row r="15" spans="1:12" x14ac:dyDescent="0.3">
      <c r="A15" s="94" t="s">
        <v>222</v>
      </c>
      <c r="B15" s="94">
        <v>0</v>
      </c>
      <c r="C15" s="94">
        <v>291</v>
      </c>
      <c r="D15" s="94">
        <v>410</v>
      </c>
      <c r="E15" s="94">
        <v>3</v>
      </c>
      <c r="F15" s="94">
        <v>0</v>
      </c>
      <c r="G15" s="94">
        <v>0</v>
      </c>
      <c r="H15" s="94">
        <v>0</v>
      </c>
      <c r="I15" s="94">
        <v>29</v>
      </c>
      <c r="J15" s="94">
        <v>1</v>
      </c>
      <c r="K15" s="94">
        <v>4</v>
      </c>
    </row>
    <row r="16" spans="1:12" ht="16.2" thickBot="1" x14ac:dyDescent="0.35">
      <c r="A16" s="94" t="s">
        <v>222</v>
      </c>
      <c r="B16" s="94">
        <v>0</v>
      </c>
      <c r="C16" s="94">
        <v>340</v>
      </c>
      <c r="D16" s="94">
        <v>438</v>
      </c>
      <c r="E16" s="94">
        <v>0</v>
      </c>
      <c r="F16" s="94">
        <v>0</v>
      </c>
      <c r="G16" s="94">
        <v>0</v>
      </c>
      <c r="H16" s="94">
        <v>0</v>
      </c>
      <c r="I16" s="94">
        <v>35</v>
      </c>
      <c r="J16" s="94">
        <v>1</v>
      </c>
      <c r="K16" s="94">
        <v>2</v>
      </c>
    </row>
    <row r="17" spans="1:11" s="100" customFormat="1" ht="16.2" thickBot="1" x14ac:dyDescent="0.35">
      <c r="A17" s="99"/>
      <c r="B17" s="100">
        <f>SUM(B10:B16)</f>
        <v>1</v>
      </c>
      <c r="C17" s="100">
        <f t="shared" ref="C17:K17" si="1">SUM(C10:C16)</f>
        <v>2108</v>
      </c>
      <c r="D17" s="100">
        <f t="shared" si="1"/>
        <v>2904</v>
      </c>
      <c r="E17" s="100">
        <f t="shared" si="1"/>
        <v>20</v>
      </c>
      <c r="F17" s="100">
        <f t="shared" si="1"/>
        <v>0</v>
      </c>
      <c r="G17" s="100">
        <f t="shared" si="1"/>
        <v>0</v>
      </c>
      <c r="H17" s="100">
        <f t="shared" si="1"/>
        <v>0</v>
      </c>
      <c r="I17" s="100">
        <f t="shared" si="1"/>
        <v>200</v>
      </c>
      <c r="J17" s="100">
        <f t="shared" si="1"/>
        <v>5</v>
      </c>
      <c r="K17" s="100">
        <f t="shared" si="1"/>
        <v>12</v>
      </c>
    </row>
    <row r="18" spans="1:11" x14ac:dyDescent="0.3">
      <c r="A18" s="94" t="s">
        <v>223</v>
      </c>
      <c r="B18" s="94">
        <v>0</v>
      </c>
      <c r="C18" s="94">
        <v>279</v>
      </c>
      <c r="D18" s="94">
        <v>377</v>
      </c>
      <c r="E18" s="94">
        <v>1</v>
      </c>
      <c r="F18" s="94">
        <v>0</v>
      </c>
      <c r="G18" s="94">
        <v>0</v>
      </c>
      <c r="H18" s="94">
        <v>0</v>
      </c>
      <c r="I18" s="94">
        <v>26</v>
      </c>
      <c r="J18" s="94">
        <v>1</v>
      </c>
      <c r="K18" s="94">
        <v>0</v>
      </c>
    </row>
    <row r="19" spans="1:11" x14ac:dyDescent="0.3">
      <c r="A19" s="94" t="s">
        <v>223</v>
      </c>
      <c r="B19" s="94">
        <v>0</v>
      </c>
      <c r="C19" s="94">
        <v>275</v>
      </c>
      <c r="D19" s="94">
        <v>328</v>
      </c>
      <c r="E19" s="94">
        <v>3</v>
      </c>
      <c r="F19" s="94">
        <v>0</v>
      </c>
      <c r="G19" s="94">
        <v>0</v>
      </c>
      <c r="H19" s="94">
        <v>0</v>
      </c>
      <c r="I19" s="94">
        <v>26</v>
      </c>
      <c r="J19" s="94">
        <v>0</v>
      </c>
      <c r="K19" s="94">
        <v>0</v>
      </c>
    </row>
    <row r="20" spans="1:11" x14ac:dyDescent="0.3">
      <c r="A20" s="94" t="s">
        <v>223</v>
      </c>
      <c r="B20" s="94">
        <v>0</v>
      </c>
      <c r="C20" s="94">
        <v>303</v>
      </c>
      <c r="D20" s="94">
        <v>345</v>
      </c>
      <c r="E20" s="94">
        <v>1</v>
      </c>
      <c r="F20" s="94">
        <v>0</v>
      </c>
      <c r="G20" s="94">
        <v>0</v>
      </c>
      <c r="H20" s="94">
        <v>86</v>
      </c>
      <c r="I20" s="94">
        <v>18</v>
      </c>
      <c r="J20" s="94">
        <v>0</v>
      </c>
      <c r="K20" s="94">
        <v>0</v>
      </c>
    </row>
    <row r="21" spans="1:11" x14ac:dyDescent="0.3">
      <c r="A21" s="94" t="s">
        <v>223</v>
      </c>
      <c r="B21" s="94">
        <v>0</v>
      </c>
      <c r="C21" s="94">
        <v>277</v>
      </c>
      <c r="D21" s="94">
        <v>385</v>
      </c>
      <c r="E21" s="94">
        <v>3</v>
      </c>
      <c r="F21" s="94">
        <v>0</v>
      </c>
      <c r="G21" s="94">
        <v>0</v>
      </c>
      <c r="H21" s="94">
        <v>0</v>
      </c>
      <c r="I21" s="94">
        <v>28</v>
      </c>
      <c r="J21" s="94">
        <v>0</v>
      </c>
      <c r="K21" s="94">
        <v>3</v>
      </c>
    </row>
    <row r="22" spans="1:11" x14ac:dyDescent="0.3">
      <c r="A22" s="94" t="s">
        <v>223</v>
      </c>
      <c r="B22" s="94">
        <v>0</v>
      </c>
      <c r="C22" s="94">
        <v>295</v>
      </c>
      <c r="D22" s="94">
        <v>411</v>
      </c>
      <c r="E22" s="94">
        <v>1</v>
      </c>
      <c r="F22" s="94">
        <v>0</v>
      </c>
      <c r="G22" s="94">
        <v>0</v>
      </c>
      <c r="H22" s="94">
        <v>0</v>
      </c>
      <c r="I22" s="94">
        <v>30</v>
      </c>
      <c r="J22" s="94">
        <v>0</v>
      </c>
      <c r="K22" s="94">
        <v>3</v>
      </c>
    </row>
    <row r="23" spans="1:11" x14ac:dyDescent="0.3">
      <c r="A23" s="94" t="s">
        <v>223</v>
      </c>
      <c r="B23" s="94">
        <v>0</v>
      </c>
      <c r="C23" s="94">
        <v>301</v>
      </c>
      <c r="D23" s="94">
        <v>408</v>
      </c>
      <c r="E23" s="94">
        <v>2</v>
      </c>
      <c r="F23" s="94">
        <v>0</v>
      </c>
      <c r="G23" s="94">
        <v>0</v>
      </c>
      <c r="H23" s="94">
        <v>0</v>
      </c>
      <c r="I23" s="94">
        <v>34</v>
      </c>
      <c r="J23" s="94">
        <v>0</v>
      </c>
      <c r="K23" s="94">
        <v>1</v>
      </c>
    </row>
    <row r="24" spans="1:11" x14ac:dyDescent="0.3">
      <c r="A24" s="94" t="s">
        <v>223</v>
      </c>
      <c r="B24" s="94">
        <v>0</v>
      </c>
      <c r="C24" s="94">
        <v>302</v>
      </c>
      <c r="D24" s="94">
        <v>345</v>
      </c>
      <c r="E24" s="94">
        <v>1</v>
      </c>
      <c r="F24" s="94">
        <v>0</v>
      </c>
      <c r="G24" s="94">
        <v>0</v>
      </c>
      <c r="H24" s="94">
        <v>0</v>
      </c>
      <c r="I24" s="94">
        <v>20</v>
      </c>
      <c r="J24" s="94">
        <v>0</v>
      </c>
      <c r="K24" s="94">
        <v>1</v>
      </c>
    </row>
    <row r="25" spans="1:11" x14ac:dyDescent="0.3">
      <c r="A25" s="94" t="s">
        <v>223</v>
      </c>
      <c r="B25" s="94">
        <v>0</v>
      </c>
      <c r="C25" s="94">
        <v>327</v>
      </c>
      <c r="D25" s="94">
        <v>420</v>
      </c>
      <c r="E25" s="94">
        <v>1</v>
      </c>
      <c r="F25" s="94">
        <v>0</v>
      </c>
      <c r="G25" s="94">
        <v>0</v>
      </c>
      <c r="H25" s="94">
        <v>0</v>
      </c>
      <c r="I25" s="94">
        <v>27</v>
      </c>
      <c r="J25" s="94">
        <v>0</v>
      </c>
      <c r="K25" s="94">
        <v>2</v>
      </c>
    </row>
    <row r="26" spans="1:11" ht="16.2" thickBot="1" x14ac:dyDescent="0.35">
      <c r="A26" s="94" t="s">
        <v>223</v>
      </c>
      <c r="B26" s="94">
        <v>0</v>
      </c>
      <c r="C26" s="94">
        <v>285</v>
      </c>
      <c r="D26" s="94">
        <v>382</v>
      </c>
      <c r="E26" s="94">
        <v>0</v>
      </c>
      <c r="F26" s="94">
        <v>0</v>
      </c>
      <c r="G26" s="94">
        <v>0</v>
      </c>
      <c r="H26" s="94">
        <v>0</v>
      </c>
      <c r="I26" s="94">
        <v>22</v>
      </c>
      <c r="J26" s="94">
        <v>0</v>
      </c>
      <c r="K26" s="94">
        <v>1</v>
      </c>
    </row>
    <row r="27" spans="1:11" s="100" customFormat="1" ht="16.2" thickBot="1" x14ac:dyDescent="0.35">
      <c r="A27" s="99"/>
      <c r="B27" s="100">
        <f>SUM(B18:B26)</f>
        <v>0</v>
      </c>
      <c r="C27" s="100">
        <f t="shared" ref="C27:K27" si="2">SUM(C18:C26)</f>
        <v>2644</v>
      </c>
      <c r="D27" s="100">
        <f t="shared" si="2"/>
        <v>3401</v>
      </c>
      <c r="E27" s="100">
        <f t="shared" si="2"/>
        <v>13</v>
      </c>
      <c r="F27" s="100">
        <f t="shared" si="2"/>
        <v>0</v>
      </c>
      <c r="G27" s="100">
        <f t="shared" si="2"/>
        <v>0</v>
      </c>
      <c r="H27" s="100">
        <f t="shared" si="2"/>
        <v>86</v>
      </c>
      <c r="I27" s="100">
        <f t="shared" si="2"/>
        <v>231</v>
      </c>
      <c r="J27" s="100">
        <f t="shared" si="2"/>
        <v>1</v>
      </c>
      <c r="K27" s="100">
        <f t="shared" si="2"/>
        <v>11</v>
      </c>
    </row>
    <row r="28" spans="1:11" x14ac:dyDescent="0.3">
      <c r="A28" s="94" t="s">
        <v>91</v>
      </c>
      <c r="B28" s="94">
        <v>0</v>
      </c>
      <c r="C28" s="94">
        <v>398</v>
      </c>
      <c r="D28" s="94">
        <v>516</v>
      </c>
      <c r="E28" s="94">
        <v>4</v>
      </c>
      <c r="F28" s="94">
        <v>0</v>
      </c>
      <c r="G28" s="94">
        <v>0</v>
      </c>
      <c r="H28" s="94">
        <v>0</v>
      </c>
      <c r="I28" s="94">
        <v>44</v>
      </c>
      <c r="J28" s="94">
        <v>1</v>
      </c>
      <c r="K28" s="94">
        <v>0</v>
      </c>
    </row>
    <row r="29" spans="1:11" x14ac:dyDescent="0.3">
      <c r="A29" s="94" t="s">
        <v>91</v>
      </c>
      <c r="B29" s="94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99</v>
      </c>
      <c r="I29" s="94">
        <v>13</v>
      </c>
      <c r="J29" s="94">
        <v>1</v>
      </c>
      <c r="K29" s="94">
        <v>0</v>
      </c>
    </row>
    <row r="30" spans="1:11" x14ac:dyDescent="0.3">
      <c r="A30" s="94" t="s">
        <v>91</v>
      </c>
      <c r="B30" s="94">
        <v>0</v>
      </c>
      <c r="C30" s="94">
        <v>352</v>
      </c>
      <c r="D30" s="94">
        <v>451</v>
      </c>
      <c r="E30" s="94">
        <v>3</v>
      </c>
      <c r="F30" s="94">
        <v>2</v>
      </c>
      <c r="G30" s="94">
        <v>0</v>
      </c>
      <c r="H30" s="94">
        <v>0</v>
      </c>
      <c r="I30" s="94">
        <v>30</v>
      </c>
      <c r="J30" s="94">
        <v>5</v>
      </c>
      <c r="K30" s="94">
        <v>1</v>
      </c>
    </row>
    <row r="31" spans="1:11" x14ac:dyDescent="0.3">
      <c r="A31" s="94" t="s">
        <v>91</v>
      </c>
      <c r="B31" s="94">
        <v>0</v>
      </c>
      <c r="C31" s="94">
        <v>187</v>
      </c>
      <c r="D31" s="94">
        <v>212</v>
      </c>
      <c r="E31" s="94">
        <v>3</v>
      </c>
      <c r="F31" s="94">
        <v>0</v>
      </c>
      <c r="G31" s="94">
        <v>0</v>
      </c>
      <c r="H31" s="94">
        <v>0</v>
      </c>
      <c r="I31" s="94">
        <v>13</v>
      </c>
      <c r="J31" s="94">
        <v>0</v>
      </c>
      <c r="K31" s="94">
        <v>1</v>
      </c>
    </row>
    <row r="32" spans="1:11" x14ac:dyDescent="0.3">
      <c r="A32" s="94" t="s">
        <v>91</v>
      </c>
      <c r="B32" s="94">
        <v>0</v>
      </c>
      <c r="C32" s="94">
        <v>355</v>
      </c>
      <c r="D32" s="94">
        <v>424</v>
      </c>
      <c r="E32" s="94">
        <v>5</v>
      </c>
      <c r="F32" s="94">
        <v>0</v>
      </c>
      <c r="G32" s="94">
        <v>0</v>
      </c>
      <c r="H32" s="94">
        <v>0</v>
      </c>
      <c r="I32" s="94">
        <v>28</v>
      </c>
      <c r="J32" s="94">
        <v>1</v>
      </c>
      <c r="K32" s="94">
        <v>2</v>
      </c>
    </row>
    <row r="33" spans="1:11" ht="16.2" thickBot="1" x14ac:dyDescent="0.35">
      <c r="A33" s="94" t="s">
        <v>91</v>
      </c>
      <c r="B33" s="94">
        <v>0</v>
      </c>
      <c r="C33" s="94">
        <v>285</v>
      </c>
      <c r="D33" s="94">
        <v>378</v>
      </c>
      <c r="E33" s="94">
        <v>3</v>
      </c>
      <c r="F33" s="94">
        <v>0</v>
      </c>
      <c r="G33" s="94">
        <v>1</v>
      </c>
      <c r="H33" s="94">
        <v>0</v>
      </c>
      <c r="I33" s="94">
        <v>29</v>
      </c>
      <c r="J33" s="94">
        <v>1</v>
      </c>
      <c r="K33" s="94">
        <v>0</v>
      </c>
    </row>
    <row r="34" spans="1:11" s="100" customFormat="1" ht="16.2" thickBot="1" x14ac:dyDescent="0.35">
      <c r="A34" s="99"/>
      <c r="B34" s="100">
        <f>SUM(B28:B33)</f>
        <v>0</v>
      </c>
      <c r="C34" s="100">
        <f t="shared" ref="C34:K34" si="3">SUM(C28:C33)</f>
        <v>1577</v>
      </c>
      <c r="D34" s="100">
        <f t="shared" si="3"/>
        <v>1981</v>
      </c>
      <c r="E34" s="100">
        <f t="shared" si="3"/>
        <v>18</v>
      </c>
      <c r="F34" s="100">
        <f t="shared" si="3"/>
        <v>2</v>
      </c>
      <c r="G34" s="100">
        <f t="shared" si="3"/>
        <v>1</v>
      </c>
      <c r="H34" s="100">
        <f t="shared" si="3"/>
        <v>99</v>
      </c>
      <c r="I34" s="100">
        <f t="shared" si="3"/>
        <v>157</v>
      </c>
      <c r="J34" s="100">
        <f t="shared" si="3"/>
        <v>9</v>
      </c>
      <c r="K34" s="100">
        <f t="shared" si="3"/>
        <v>4</v>
      </c>
    </row>
    <row r="35" spans="1:11" x14ac:dyDescent="0.3">
      <c r="A35" s="94" t="s">
        <v>92</v>
      </c>
      <c r="B35" s="94">
        <v>0</v>
      </c>
      <c r="C35" s="94">
        <v>330</v>
      </c>
      <c r="D35" s="94">
        <v>409</v>
      </c>
      <c r="E35" s="94">
        <v>2</v>
      </c>
      <c r="F35" s="94">
        <v>0</v>
      </c>
      <c r="G35" s="94">
        <v>0</v>
      </c>
      <c r="H35" s="94">
        <v>0</v>
      </c>
      <c r="I35" s="94">
        <v>33</v>
      </c>
      <c r="J35" s="94">
        <v>1</v>
      </c>
      <c r="K35" s="94">
        <v>2</v>
      </c>
    </row>
    <row r="36" spans="1:11" x14ac:dyDescent="0.3">
      <c r="A36" s="94" t="s">
        <v>92</v>
      </c>
      <c r="B36" s="94">
        <v>0</v>
      </c>
      <c r="C36" s="94">
        <v>195</v>
      </c>
      <c r="D36" s="94">
        <v>253</v>
      </c>
      <c r="E36" s="94">
        <v>1</v>
      </c>
      <c r="F36" s="94">
        <v>0</v>
      </c>
      <c r="G36" s="94">
        <v>0</v>
      </c>
      <c r="H36" s="94">
        <v>0</v>
      </c>
      <c r="I36" s="94">
        <v>21</v>
      </c>
      <c r="J36" s="94">
        <v>1</v>
      </c>
      <c r="K36" s="94">
        <v>0</v>
      </c>
    </row>
    <row r="37" spans="1:11" x14ac:dyDescent="0.3">
      <c r="A37" s="94" t="s">
        <v>92</v>
      </c>
      <c r="B37" s="94">
        <v>0</v>
      </c>
      <c r="C37" s="94">
        <v>303</v>
      </c>
      <c r="D37" s="94">
        <v>356</v>
      </c>
      <c r="E37" s="94">
        <v>1</v>
      </c>
      <c r="F37" s="94">
        <v>0</v>
      </c>
      <c r="G37" s="94">
        <v>0</v>
      </c>
      <c r="H37" s="94">
        <v>0</v>
      </c>
      <c r="I37" s="94">
        <v>32</v>
      </c>
      <c r="J37" s="94">
        <v>1</v>
      </c>
      <c r="K37" s="94">
        <v>1</v>
      </c>
    </row>
    <row r="38" spans="1:11" ht="16.2" thickBot="1" x14ac:dyDescent="0.35">
      <c r="A38" s="94" t="s">
        <v>92</v>
      </c>
      <c r="B38" s="94">
        <v>0</v>
      </c>
      <c r="C38" s="94">
        <v>265</v>
      </c>
      <c r="D38" s="94">
        <v>334</v>
      </c>
      <c r="E38" s="94">
        <v>3</v>
      </c>
      <c r="F38" s="94">
        <v>0</v>
      </c>
      <c r="G38" s="94">
        <v>0</v>
      </c>
      <c r="H38" s="94">
        <v>0</v>
      </c>
      <c r="I38" s="94">
        <v>19</v>
      </c>
      <c r="J38" s="94">
        <v>1</v>
      </c>
      <c r="K38" s="94">
        <v>1</v>
      </c>
    </row>
    <row r="39" spans="1:11" s="100" customFormat="1" ht="16.2" thickBot="1" x14ac:dyDescent="0.35">
      <c r="A39" s="99"/>
      <c r="B39" s="100">
        <f>SUM(B35:B38)</f>
        <v>0</v>
      </c>
      <c r="C39" s="100">
        <f t="shared" ref="C39:K39" si="4">SUM(C35:C38)</f>
        <v>1093</v>
      </c>
      <c r="D39" s="100">
        <f t="shared" si="4"/>
        <v>1352</v>
      </c>
      <c r="E39" s="100">
        <f t="shared" si="4"/>
        <v>7</v>
      </c>
      <c r="F39" s="100">
        <f t="shared" si="4"/>
        <v>0</v>
      </c>
      <c r="G39" s="100">
        <f t="shared" si="4"/>
        <v>0</v>
      </c>
      <c r="H39" s="100">
        <f t="shared" si="4"/>
        <v>0</v>
      </c>
      <c r="I39" s="100">
        <f t="shared" si="4"/>
        <v>105</v>
      </c>
      <c r="J39" s="100">
        <f t="shared" si="4"/>
        <v>4</v>
      </c>
      <c r="K39" s="100">
        <f t="shared" si="4"/>
        <v>4</v>
      </c>
    </row>
    <row r="40" spans="1:11" x14ac:dyDescent="0.3">
      <c r="A40" s="94" t="s">
        <v>93</v>
      </c>
      <c r="B40" s="94">
        <v>0</v>
      </c>
      <c r="C40" s="94">
        <v>281</v>
      </c>
      <c r="D40" s="94">
        <v>353</v>
      </c>
      <c r="E40" s="94">
        <v>2</v>
      </c>
      <c r="F40" s="94">
        <v>0</v>
      </c>
      <c r="G40" s="94">
        <v>0</v>
      </c>
      <c r="H40" s="94">
        <v>0</v>
      </c>
      <c r="I40" s="94">
        <v>28</v>
      </c>
      <c r="J40" s="94">
        <v>2</v>
      </c>
      <c r="K40" s="94">
        <v>3</v>
      </c>
    </row>
    <row r="41" spans="1:11" ht="16.2" thickBot="1" x14ac:dyDescent="0.35">
      <c r="A41" s="94" t="s">
        <v>93</v>
      </c>
      <c r="B41" s="94">
        <v>0</v>
      </c>
      <c r="C41" s="94">
        <v>389</v>
      </c>
      <c r="D41" s="94">
        <v>377</v>
      </c>
      <c r="E41" s="94">
        <v>3</v>
      </c>
      <c r="F41" s="94">
        <v>0</v>
      </c>
      <c r="G41" s="94">
        <v>0</v>
      </c>
      <c r="H41" s="94">
        <v>0</v>
      </c>
      <c r="I41" s="94">
        <v>33</v>
      </c>
      <c r="J41" s="94">
        <v>1</v>
      </c>
      <c r="K41" s="94">
        <v>1</v>
      </c>
    </row>
    <row r="42" spans="1:11" s="100" customFormat="1" ht="16.2" thickBot="1" x14ac:dyDescent="0.35">
      <c r="A42" s="99"/>
      <c r="B42" s="100">
        <f>SUM(B40:B41)</f>
        <v>0</v>
      </c>
      <c r="C42" s="100">
        <f t="shared" ref="C42:K42" si="5">SUM(C40:C41)</f>
        <v>670</v>
      </c>
      <c r="D42" s="100">
        <f t="shared" si="5"/>
        <v>730</v>
      </c>
      <c r="E42" s="100">
        <f t="shared" si="5"/>
        <v>5</v>
      </c>
      <c r="F42" s="100">
        <f t="shared" si="5"/>
        <v>0</v>
      </c>
      <c r="G42" s="100">
        <f t="shared" si="5"/>
        <v>0</v>
      </c>
      <c r="H42" s="100">
        <f t="shared" si="5"/>
        <v>0</v>
      </c>
      <c r="I42" s="100">
        <f t="shared" si="5"/>
        <v>61</v>
      </c>
      <c r="J42" s="100">
        <f t="shared" si="5"/>
        <v>3</v>
      </c>
      <c r="K42" s="100">
        <f t="shared" si="5"/>
        <v>4</v>
      </c>
    </row>
    <row r="43" spans="1:11" x14ac:dyDescent="0.3">
      <c r="A43" s="94" t="s">
        <v>94</v>
      </c>
      <c r="B43" s="94">
        <v>0</v>
      </c>
      <c r="C43" s="94">
        <v>276</v>
      </c>
      <c r="D43" s="94">
        <v>360</v>
      </c>
      <c r="E43" s="94">
        <v>0</v>
      </c>
      <c r="F43" s="94">
        <v>0</v>
      </c>
      <c r="G43" s="94">
        <v>0</v>
      </c>
      <c r="H43" s="94">
        <v>0</v>
      </c>
      <c r="I43" s="94">
        <v>21</v>
      </c>
      <c r="J43" s="94">
        <v>2</v>
      </c>
      <c r="K43" s="94">
        <v>1</v>
      </c>
    </row>
    <row r="44" spans="1:11" ht="16.2" thickBot="1" x14ac:dyDescent="0.35">
      <c r="A44" s="94" t="s">
        <v>94</v>
      </c>
      <c r="B44" s="94">
        <v>0</v>
      </c>
      <c r="C44" s="94">
        <v>384</v>
      </c>
      <c r="D44" s="94">
        <v>483</v>
      </c>
      <c r="E44" s="94">
        <v>2</v>
      </c>
      <c r="F44" s="94">
        <v>0</v>
      </c>
      <c r="G44" s="94">
        <v>0</v>
      </c>
      <c r="H44" s="94">
        <v>0</v>
      </c>
      <c r="I44" s="94">
        <v>35</v>
      </c>
      <c r="J44" s="94">
        <v>1</v>
      </c>
      <c r="K44" s="94">
        <v>2</v>
      </c>
    </row>
    <row r="45" spans="1:11" s="100" customFormat="1" ht="16.2" thickBot="1" x14ac:dyDescent="0.35">
      <c r="A45" s="99"/>
      <c r="B45" s="100">
        <f>SUM(B43:B44)</f>
        <v>0</v>
      </c>
      <c r="C45" s="100">
        <f t="shared" ref="C45:K45" si="6">SUM(C43:C44)</f>
        <v>660</v>
      </c>
      <c r="D45" s="100">
        <f t="shared" si="6"/>
        <v>843</v>
      </c>
      <c r="E45" s="100">
        <f t="shared" si="6"/>
        <v>2</v>
      </c>
      <c r="F45" s="100">
        <f t="shared" si="6"/>
        <v>0</v>
      </c>
      <c r="G45" s="100">
        <f t="shared" si="6"/>
        <v>0</v>
      </c>
      <c r="H45" s="100">
        <f t="shared" si="6"/>
        <v>0</v>
      </c>
      <c r="I45" s="100">
        <f t="shared" si="6"/>
        <v>56</v>
      </c>
      <c r="J45" s="100">
        <f t="shared" si="6"/>
        <v>3</v>
      </c>
      <c r="K45" s="100">
        <f t="shared" si="6"/>
        <v>3</v>
      </c>
    </row>
    <row r="46" spans="1:11" x14ac:dyDescent="0.3">
      <c r="A46" s="94" t="s">
        <v>198</v>
      </c>
      <c r="B46" s="94">
        <v>0</v>
      </c>
      <c r="C46" s="94">
        <v>369</v>
      </c>
      <c r="D46" s="94">
        <v>449</v>
      </c>
      <c r="E46" s="94">
        <v>1</v>
      </c>
      <c r="F46" s="94">
        <v>0</v>
      </c>
      <c r="G46" s="94">
        <v>0</v>
      </c>
      <c r="H46" s="94">
        <v>0</v>
      </c>
      <c r="I46" s="94">
        <v>25</v>
      </c>
      <c r="J46" s="94">
        <v>1</v>
      </c>
      <c r="K46" s="94">
        <v>4</v>
      </c>
    </row>
    <row r="47" spans="1:11" ht="16.2" thickBot="1" x14ac:dyDescent="0.35">
      <c r="A47" s="94" t="s">
        <v>198</v>
      </c>
      <c r="B47" s="94">
        <v>0</v>
      </c>
      <c r="C47" s="94">
        <v>280</v>
      </c>
      <c r="D47" s="94">
        <v>353</v>
      </c>
      <c r="E47" s="94">
        <v>1</v>
      </c>
      <c r="F47" s="94">
        <v>0</v>
      </c>
      <c r="G47" s="94">
        <v>0</v>
      </c>
      <c r="H47" s="94">
        <v>0</v>
      </c>
      <c r="I47" s="94">
        <v>29</v>
      </c>
      <c r="J47" s="94">
        <v>1</v>
      </c>
      <c r="K47" s="94">
        <v>1</v>
      </c>
    </row>
    <row r="48" spans="1:11" s="100" customFormat="1" ht="16.2" thickBot="1" x14ac:dyDescent="0.35">
      <c r="A48" s="99"/>
      <c r="B48" s="100">
        <f>SUM(B46:B47)</f>
        <v>0</v>
      </c>
      <c r="C48" s="100">
        <f t="shared" ref="C48:K48" si="7">SUM(C46:C47)</f>
        <v>649</v>
      </c>
      <c r="D48" s="100">
        <f t="shared" si="7"/>
        <v>802</v>
      </c>
      <c r="E48" s="100">
        <f t="shared" si="7"/>
        <v>2</v>
      </c>
      <c r="F48" s="100">
        <f t="shared" si="7"/>
        <v>0</v>
      </c>
      <c r="G48" s="100">
        <f t="shared" si="7"/>
        <v>0</v>
      </c>
      <c r="H48" s="100">
        <f t="shared" si="7"/>
        <v>0</v>
      </c>
      <c r="I48" s="100">
        <f t="shared" si="7"/>
        <v>54</v>
      </c>
      <c r="J48" s="100">
        <f t="shared" si="7"/>
        <v>2</v>
      </c>
      <c r="K48" s="100">
        <f t="shared" si="7"/>
        <v>5</v>
      </c>
    </row>
    <row r="49" spans="1:11" s="101" customFormat="1" ht="16.2" thickBot="1" x14ac:dyDescent="0.35">
      <c r="A49" s="101" t="s">
        <v>221</v>
      </c>
      <c r="B49" s="101">
        <v>0</v>
      </c>
      <c r="C49" s="101">
        <v>231</v>
      </c>
      <c r="D49" s="101">
        <v>291</v>
      </c>
      <c r="E49" s="101">
        <v>0</v>
      </c>
      <c r="F49" s="101">
        <v>0</v>
      </c>
      <c r="G49" s="101">
        <v>0</v>
      </c>
      <c r="H49" s="101">
        <v>0</v>
      </c>
      <c r="I49" s="101">
        <v>22</v>
      </c>
      <c r="J49" s="101">
        <v>1</v>
      </c>
      <c r="K49" s="101">
        <v>1</v>
      </c>
    </row>
    <row r="50" spans="1:11" s="103" customFormat="1" ht="16.2" thickBot="1" x14ac:dyDescent="0.35">
      <c r="A50" s="102"/>
    </row>
    <row r="51" spans="1:11" x14ac:dyDescent="0.3">
      <c r="A51" s="94" t="s">
        <v>200</v>
      </c>
      <c r="B51" s="94">
        <v>0</v>
      </c>
      <c r="C51" s="94">
        <v>468</v>
      </c>
      <c r="D51" s="94">
        <v>565</v>
      </c>
      <c r="E51" s="94">
        <v>4</v>
      </c>
      <c r="F51" s="94">
        <v>1</v>
      </c>
      <c r="G51" s="94">
        <v>0</v>
      </c>
      <c r="H51" s="94">
        <v>0</v>
      </c>
      <c r="I51" s="94">
        <v>35</v>
      </c>
      <c r="J51" s="94">
        <v>2</v>
      </c>
      <c r="K51" s="94">
        <v>2</v>
      </c>
    </row>
    <row r="52" spans="1:11" ht="16.2" thickBot="1" x14ac:dyDescent="0.35">
      <c r="A52" s="94" t="s">
        <v>200</v>
      </c>
      <c r="B52" s="94">
        <v>0</v>
      </c>
      <c r="C52" s="94">
        <v>189</v>
      </c>
      <c r="D52" s="94">
        <v>252</v>
      </c>
      <c r="E52" s="94">
        <v>0</v>
      </c>
      <c r="F52" s="94">
        <v>0</v>
      </c>
      <c r="G52" s="94">
        <v>0</v>
      </c>
      <c r="H52" s="94">
        <v>0</v>
      </c>
      <c r="I52" s="94">
        <v>23</v>
      </c>
      <c r="J52" s="94">
        <v>0</v>
      </c>
      <c r="K52" s="94">
        <v>0</v>
      </c>
    </row>
    <row r="53" spans="1:11" s="100" customFormat="1" ht="16.2" thickBot="1" x14ac:dyDescent="0.35">
      <c r="A53" s="99"/>
      <c r="B53" s="100">
        <f>SUM(B51:B52)</f>
        <v>0</v>
      </c>
      <c r="C53" s="100">
        <f t="shared" ref="C53:K53" si="8">SUM(C51:C52)</f>
        <v>657</v>
      </c>
      <c r="D53" s="100">
        <f t="shared" si="8"/>
        <v>817</v>
      </c>
      <c r="E53" s="100">
        <f t="shared" si="8"/>
        <v>4</v>
      </c>
      <c r="F53" s="100">
        <f t="shared" si="8"/>
        <v>1</v>
      </c>
      <c r="G53" s="100">
        <f t="shared" si="8"/>
        <v>0</v>
      </c>
      <c r="H53" s="100">
        <f t="shared" si="8"/>
        <v>0</v>
      </c>
      <c r="I53" s="100">
        <f t="shared" si="8"/>
        <v>58</v>
      </c>
      <c r="J53" s="100">
        <f t="shared" si="8"/>
        <v>2</v>
      </c>
      <c r="K53" s="100">
        <f t="shared" si="8"/>
        <v>2</v>
      </c>
    </row>
    <row r="54" spans="1:11" s="101" customFormat="1" ht="16.2" thickBot="1" x14ac:dyDescent="0.35">
      <c r="A54" s="101" t="s">
        <v>201</v>
      </c>
      <c r="B54" s="101">
        <v>0</v>
      </c>
      <c r="C54" s="101">
        <v>228</v>
      </c>
      <c r="D54" s="101">
        <v>307</v>
      </c>
      <c r="E54" s="101">
        <v>1</v>
      </c>
      <c r="F54" s="101">
        <v>0</v>
      </c>
      <c r="G54" s="101">
        <v>0</v>
      </c>
      <c r="H54" s="101">
        <v>0</v>
      </c>
      <c r="I54" s="101">
        <v>26</v>
      </c>
      <c r="J54" s="101">
        <v>4</v>
      </c>
      <c r="K54" s="101">
        <v>2</v>
      </c>
    </row>
    <row r="55" spans="1:11" s="100" customFormat="1" ht="16.2" thickBot="1" x14ac:dyDescent="0.35">
      <c r="A55" s="99"/>
    </row>
    <row r="56" spans="1:11" s="101" customFormat="1" x14ac:dyDescent="0.3">
      <c r="A56" s="101" t="s">
        <v>202</v>
      </c>
      <c r="B56" s="101">
        <v>0</v>
      </c>
      <c r="C56" s="101">
        <v>23</v>
      </c>
      <c r="D56" s="101">
        <v>316</v>
      </c>
      <c r="E56" s="101">
        <v>1</v>
      </c>
      <c r="F56" s="101">
        <v>0</v>
      </c>
      <c r="G56" s="101">
        <v>0</v>
      </c>
      <c r="H56" s="101">
        <v>0</v>
      </c>
      <c r="I56" s="101">
        <v>18</v>
      </c>
      <c r="J56" s="101">
        <v>0</v>
      </c>
      <c r="K56" s="101">
        <v>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9B9C-F93B-440A-928F-F8239D09FE02}">
  <dimension ref="A1:T67"/>
  <sheetViews>
    <sheetView zoomScale="85" zoomScaleNormal="85" workbookViewId="0">
      <pane ySplit="2" topLeftCell="A3" activePane="bottomLeft" state="frozen"/>
      <selection pane="bottomLeft" sqref="A1:R1"/>
    </sheetView>
  </sheetViews>
  <sheetFormatPr defaultRowHeight="14.4" x14ac:dyDescent="0.3"/>
  <cols>
    <col min="1" max="1" width="29.6640625" customWidth="1"/>
    <col min="2" max="2" width="10" bestFit="1" customWidth="1"/>
    <col min="3" max="3" width="21.5546875" bestFit="1" customWidth="1"/>
    <col min="4" max="4" width="15.44140625" customWidth="1"/>
    <col min="5" max="5" width="14.33203125" customWidth="1"/>
    <col min="6" max="6" width="13.88671875" bestFit="1" customWidth="1"/>
    <col min="8" max="8" width="27.109375" customWidth="1"/>
    <col min="9" max="9" width="14.21875" bestFit="1" customWidth="1"/>
    <col min="11" max="11" width="9.77734375" bestFit="1" customWidth="1"/>
    <col min="16" max="16" width="10.21875" bestFit="1" customWidth="1"/>
    <col min="18" max="18" width="9.88671875" customWidth="1"/>
    <col min="19" max="19" width="10.109375" bestFit="1" customWidth="1"/>
    <col min="20" max="20" width="13.33203125" bestFit="1" customWidth="1"/>
  </cols>
  <sheetData>
    <row r="1" spans="1:20" ht="21" x14ac:dyDescent="0.3">
      <c r="A1" s="132" t="s">
        <v>16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4" t="s">
        <v>23</v>
      </c>
      <c r="T1" s="6" t="s">
        <v>54</v>
      </c>
    </row>
    <row r="2" spans="1:20" ht="33.6" customHeight="1" x14ac:dyDescent="0.3">
      <c r="A2" s="1" t="s">
        <v>0</v>
      </c>
      <c r="B2" s="3" t="s">
        <v>25</v>
      </c>
      <c r="C2" s="3" t="s">
        <v>34</v>
      </c>
      <c r="D2" s="3" t="s">
        <v>35</v>
      </c>
      <c r="E2" s="3" t="s">
        <v>78</v>
      </c>
      <c r="F2" s="1" t="s">
        <v>1</v>
      </c>
      <c r="G2" s="1" t="s">
        <v>2</v>
      </c>
      <c r="H2" s="3" t="s">
        <v>21</v>
      </c>
      <c r="I2" s="1" t="s">
        <v>15</v>
      </c>
      <c r="J2" s="1" t="s">
        <v>3</v>
      </c>
      <c r="K2" s="1" t="s">
        <v>8</v>
      </c>
      <c r="L2" s="1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4</v>
      </c>
      <c r="R2" s="2" t="s">
        <v>14</v>
      </c>
    </row>
    <row r="3" spans="1:20" x14ac:dyDescent="0.3">
      <c r="A3" t="s">
        <v>18</v>
      </c>
      <c r="B3" t="s">
        <v>29</v>
      </c>
      <c r="C3" t="s">
        <v>30</v>
      </c>
      <c r="D3" s="5" t="s">
        <v>31</v>
      </c>
      <c r="E3" s="5" t="s">
        <v>31</v>
      </c>
      <c r="F3" t="s">
        <v>6</v>
      </c>
      <c r="G3">
        <v>2022</v>
      </c>
      <c r="H3">
        <f t="shared" ref="H3:H8" si="0">SUM(I3+R3)</f>
        <v>121</v>
      </c>
      <c r="I3">
        <f>SUM(J3:Q3)</f>
        <v>63</v>
      </c>
      <c r="J3">
        <v>51</v>
      </c>
      <c r="K3">
        <v>1</v>
      </c>
      <c r="L3">
        <v>0</v>
      </c>
      <c r="M3">
        <v>0</v>
      </c>
      <c r="N3">
        <v>0</v>
      </c>
      <c r="O3">
        <v>0</v>
      </c>
      <c r="P3">
        <v>5</v>
      </c>
      <c r="Q3">
        <v>6</v>
      </c>
      <c r="R3">
        <v>58</v>
      </c>
    </row>
    <row r="4" spans="1:20" x14ac:dyDescent="0.3">
      <c r="A4" t="s">
        <v>19</v>
      </c>
      <c r="B4" t="s">
        <v>32</v>
      </c>
      <c r="C4" t="s">
        <v>33</v>
      </c>
      <c r="D4" s="5" t="s">
        <v>31</v>
      </c>
      <c r="E4" s="5" t="s">
        <v>31</v>
      </c>
      <c r="F4" t="s">
        <v>7</v>
      </c>
      <c r="G4">
        <v>2457</v>
      </c>
      <c r="H4">
        <f t="shared" si="0"/>
        <v>288</v>
      </c>
      <c r="I4">
        <f t="shared" ref="I4:I7" si="1">SUM(J4:Q4)</f>
        <v>117</v>
      </c>
      <c r="J4">
        <v>90</v>
      </c>
      <c r="K4">
        <v>6</v>
      </c>
      <c r="L4">
        <v>5</v>
      </c>
      <c r="M4">
        <v>0</v>
      </c>
      <c r="N4">
        <v>0</v>
      </c>
      <c r="O4">
        <v>0</v>
      </c>
      <c r="P4">
        <v>3</v>
      </c>
      <c r="Q4">
        <v>13</v>
      </c>
      <c r="R4">
        <v>171</v>
      </c>
    </row>
    <row r="5" spans="1:20" x14ac:dyDescent="0.3">
      <c r="A5" t="s">
        <v>17</v>
      </c>
      <c r="B5" t="s">
        <v>32</v>
      </c>
      <c r="C5" t="s">
        <v>36</v>
      </c>
      <c r="D5" s="5" t="s">
        <v>37</v>
      </c>
      <c r="E5" s="5" t="s">
        <v>31</v>
      </c>
      <c r="F5" t="s">
        <v>7</v>
      </c>
      <c r="G5">
        <v>2460</v>
      </c>
      <c r="H5">
        <f t="shared" si="0"/>
        <v>182</v>
      </c>
      <c r="I5">
        <f t="shared" si="1"/>
        <v>77</v>
      </c>
      <c r="J5">
        <v>67</v>
      </c>
      <c r="K5">
        <v>1</v>
      </c>
      <c r="L5">
        <v>1</v>
      </c>
      <c r="M5">
        <v>0</v>
      </c>
      <c r="N5">
        <v>0</v>
      </c>
      <c r="O5">
        <v>0</v>
      </c>
      <c r="P5">
        <v>0</v>
      </c>
      <c r="Q5">
        <v>8</v>
      </c>
      <c r="R5">
        <v>105</v>
      </c>
    </row>
    <row r="6" spans="1:20" x14ac:dyDescent="0.3">
      <c r="A6" t="s">
        <v>20</v>
      </c>
      <c r="B6" t="s">
        <v>29</v>
      </c>
      <c r="C6" t="s">
        <v>38</v>
      </c>
      <c r="D6" s="5" t="s">
        <v>31</v>
      </c>
      <c r="E6" s="5" t="s">
        <v>31</v>
      </c>
      <c r="F6" t="s">
        <v>7</v>
      </c>
      <c r="G6">
        <v>2332</v>
      </c>
      <c r="H6">
        <f t="shared" si="0"/>
        <v>213</v>
      </c>
      <c r="I6">
        <f t="shared" si="1"/>
        <v>99</v>
      </c>
      <c r="J6">
        <v>85</v>
      </c>
      <c r="K6">
        <v>3</v>
      </c>
      <c r="L6">
        <v>1</v>
      </c>
      <c r="M6">
        <v>0</v>
      </c>
      <c r="N6">
        <v>0</v>
      </c>
      <c r="O6">
        <v>0</v>
      </c>
      <c r="P6">
        <v>1</v>
      </c>
      <c r="Q6">
        <v>9</v>
      </c>
      <c r="R6">
        <v>114</v>
      </c>
    </row>
    <row r="7" spans="1:20" x14ac:dyDescent="0.3">
      <c r="A7" t="s">
        <v>41</v>
      </c>
      <c r="B7" t="s">
        <v>32</v>
      </c>
      <c r="C7" t="s">
        <v>39</v>
      </c>
      <c r="D7" s="5" t="s">
        <v>31</v>
      </c>
      <c r="E7" s="5" t="s">
        <v>31</v>
      </c>
      <c r="F7" t="s">
        <v>22</v>
      </c>
      <c r="G7" s="4">
        <v>2900</v>
      </c>
      <c r="H7" s="4">
        <f t="shared" si="0"/>
        <v>47</v>
      </c>
      <c r="I7">
        <f t="shared" si="1"/>
        <v>47</v>
      </c>
      <c r="J7">
        <v>34</v>
      </c>
      <c r="K7">
        <v>3</v>
      </c>
      <c r="L7">
        <v>0</v>
      </c>
      <c r="M7">
        <v>0</v>
      </c>
      <c r="N7">
        <v>0</v>
      </c>
      <c r="O7">
        <v>0</v>
      </c>
      <c r="P7">
        <v>0</v>
      </c>
      <c r="Q7">
        <v>10</v>
      </c>
      <c r="R7" s="6"/>
    </row>
    <row r="8" spans="1:20" x14ac:dyDescent="0.3">
      <c r="A8" t="s">
        <v>24</v>
      </c>
      <c r="B8" t="s">
        <v>26</v>
      </c>
      <c r="C8" t="s">
        <v>28</v>
      </c>
      <c r="D8" s="5" t="s">
        <v>31</v>
      </c>
      <c r="E8" s="5" t="s">
        <v>31</v>
      </c>
      <c r="F8" t="s">
        <v>7</v>
      </c>
      <c r="G8">
        <v>2382</v>
      </c>
      <c r="H8">
        <f t="shared" si="0"/>
        <v>180</v>
      </c>
      <c r="I8">
        <v>91</v>
      </c>
      <c r="J8">
        <v>66</v>
      </c>
      <c r="K8">
        <v>5</v>
      </c>
      <c r="L8">
        <v>1</v>
      </c>
      <c r="M8">
        <v>0</v>
      </c>
      <c r="N8">
        <v>0</v>
      </c>
      <c r="O8">
        <v>0</v>
      </c>
      <c r="P8">
        <v>2</v>
      </c>
      <c r="Q8">
        <v>17</v>
      </c>
      <c r="R8">
        <v>89</v>
      </c>
    </row>
    <row r="9" spans="1:20" x14ac:dyDescent="0.3">
      <c r="A9" t="s">
        <v>40</v>
      </c>
      <c r="B9" t="s">
        <v>31</v>
      </c>
      <c r="C9" t="s">
        <v>31</v>
      </c>
      <c r="D9" s="5" t="s">
        <v>31</v>
      </c>
      <c r="E9" s="5" t="s">
        <v>31</v>
      </c>
      <c r="F9" t="s">
        <v>0</v>
      </c>
      <c r="G9">
        <v>3108</v>
      </c>
      <c r="H9">
        <f t="shared" ref="H9:H37" si="2">SUM(I9+R9)</f>
        <v>613</v>
      </c>
      <c r="I9">
        <v>279</v>
      </c>
      <c r="J9">
        <v>218</v>
      </c>
      <c r="K9">
        <v>15</v>
      </c>
      <c r="L9">
        <v>2</v>
      </c>
      <c r="M9">
        <v>0</v>
      </c>
      <c r="N9">
        <v>0</v>
      </c>
      <c r="O9">
        <v>0</v>
      </c>
      <c r="P9">
        <v>31</v>
      </c>
      <c r="Q9">
        <v>13</v>
      </c>
      <c r="R9">
        <v>334</v>
      </c>
    </row>
    <row r="10" spans="1:20" x14ac:dyDescent="0.3">
      <c r="A10" t="s">
        <v>42</v>
      </c>
      <c r="B10" t="s">
        <v>32</v>
      </c>
      <c r="C10" t="s">
        <v>43</v>
      </c>
      <c r="D10" s="5" t="s">
        <v>31</v>
      </c>
      <c r="E10" s="5" t="s">
        <v>31</v>
      </c>
      <c r="F10" t="s">
        <v>7</v>
      </c>
      <c r="G10">
        <v>2535</v>
      </c>
      <c r="H10">
        <f t="shared" si="2"/>
        <v>325</v>
      </c>
      <c r="I10">
        <v>95</v>
      </c>
      <c r="J10">
        <v>64</v>
      </c>
      <c r="K10">
        <v>5</v>
      </c>
      <c r="L10">
        <v>0</v>
      </c>
      <c r="M10">
        <v>0</v>
      </c>
      <c r="N10">
        <v>0</v>
      </c>
      <c r="O10">
        <v>0</v>
      </c>
      <c r="P10">
        <v>17</v>
      </c>
      <c r="Q10">
        <v>9</v>
      </c>
      <c r="R10">
        <v>230</v>
      </c>
    </row>
    <row r="11" spans="1:20" x14ac:dyDescent="0.3">
      <c r="A11" t="s">
        <v>44</v>
      </c>
      <c r="B11" t="s">
        <v>32</v>
      </c>
      <c r="C11" t="s">
        <v>45</v>
      </c>
      <c r="D11" s="5" t="s">
        <v>31</v>
      </c>
      <c r="E11" s="5" t="s">
        <v>31</v>
      </c>
      <c r="F11" t="s">
        <v>7</v>
      </c>
      <c r="G11">
        <v>3255</v>
      </c>
      <c r="H11">
        <f t="shared" si="2"/>
        <v>272</v>
      </c>
      <c r="I11">
        <v>116</v>
      </c>
      <c r="J11">
        <v>86</v>
      </c>
      <c r="K11">
        <v>6</v>
      </c>
      <c r="L11">
        <v>1</v>
      </c>
      <c r="M11">
        <v>0</v>
      </c>
      <c r="N11">
        <v>0</v>
      </c>
      <c r="O11">
        <v>0</v>
      </c>
      <c r="P11">
        <v>10</v>
      </c>
      <c r="Q11">
        <v>13</v>
      </c>
      <c r="R11">
        <v>156</v>
      </c>
    </row>
    <row r="12" spans="1:20" x14ac:dyDescent="0.3">
      <c r="A12" t="s">
        <v>46</v>
      </c>
      <c r="B12" t="s">
        <v>32</v>
      </c>
      <c r="C12" t="s">
        <v>47</v>
      </c>
      <c r="D12" s="5" t="s">
        <v>31</v>
      </c>
      <c r="E12" s="5" t="s">
        <v>31</v>
      </c>
      <c r="F12" t="s">
        <v>7</v>
      </c>
      <c r="G12">
        <v>2538</v>
      </c>
      <c r="H12">
        <f t="shared" si="2"/>
        <v>112</v>
      </c>
      <c r="I12">
        <v>64</v>
      </c>
      <c r="J12">
        <v>51</v>
      </c>
      <c r="K12">
        <v>4</v>
      </c>
      <c r="L12">
        <v>0</v>
      </c>
      <c r="M12">
        <v>0</v>
      </c>
      <c r="N12">
        <v>0</v>
      </c>
      <c r="O12">
        <v>0</v>
      </c>
      <c r="P12">
        <v>0</v>
      </c>
      <c r="Q12">
        <v>9</v>
      </c>
      <c r="R12">
        <v>48</v>
      </c>
    </row>
    <row r="13" spans="1:20" x14ac:dyDescent="0.3">
      <c r="A13" t="s">
        <v>48</v>
      </c>
      <c r="B13" t="s">
        <v>49</v>
      </c>
      <c r="C13" t="s">
        <v>50</v>
      </c>
      <c r="D13" s="5" t="s">
        <v>31</v>
      </c>
      <c r="E13" s="5" t="s">
        <v>31</v>
      </c>
      <c r="F13" t="s">
        <v>7</v>
      </c>
      <c r="G13">
        <v>2328</v>
      </c>
      <c r="H13">
        <f t="shared" si="2"/>
        <v>182</v>
      </c>
      <c r="I13">
        <v>87</v>
      </c>
      <c r="J13">
        <v>75</v>
      </c>
      <c r="K13">
        <v>0</v>
      </c>
      <c r="L13">
        <v>1</v>
      </c>
      <c r="M13">
        <v>0</v>
      </c>
      <c r="N13">
        <v>0</v>
      </c>
      <c r="O13">
        <v>0</v>
      </c>
      <c r="P13">
        <v>0</v>
      </c>
      <c r="Q13">
        <v>11</v>
      </c>
      <c r="R13">
        <v>95</v>
      </c>
    </row>
    <row r="14" spans="1:20" x14ac:dyDescent="0.3">
      <c r="A14" t="s">
        <v>51</v>
      </c>
      <c r="B14" t="s">
        <v>31</v>
      </c>
      <c r="C14" t="s">
        <v>31</v>
      </c>
      <c r="D14" s="5" t="s">
        <v>31</v>
      </c>
      <c r="E14" s="5" t="s">
        <v>31</v>
      </c>
      <c r="F14" t="s">
        <v>7</v>
      </c>
      <c r="G14">
        <v>2888</v>
      </c>
      <c r="H14">
        <f t="shared" si="2"/>
        <v>517</v>
      </c>
      <c r="I14">
        <v>127</v>
      </c>
      <c r="J14">
        <v>108</v>
      </c>
      <c r="K14">
        <v>8</v>
      </c>
      <c r="L14">
        <v>0</v>
      </c>
      <c r="M14">
        <v>0</v>
      </c>
      <c r="N14">
        <v>0</v>
      </c>
      <c r="O14">
        <v>0</v>
      </c>
      <c r="P14">
        <v>3</v>
      </c>
      <c r="Q14">
        <v>9</v>
      </c>
      <c r="R14">
        <v>390</v>
      </c>
    </row>
    <row r="15" spans="1:20" x14ac:dyDescent="0.3">
      <c r="A15" t="s">
        <v>52</v>
      </c>
      <c r="B15" t="s">
        <v>31</v>
      </c>
      <c r="C15" t="s">
        <v>31</v>
      </c>
      <c r="D15" s="5" t="s">
        <v>31</v>
      </c>
      <c r="E15" s="5" t="s">
        <v>31</v>
      </c>
      <c r="F15" t="s">
        <v>5</v>
      </c>
      <c r="G15">
        <v>3072</v>
      </c>
      <c r="H15">
        <f t="shared" si="2"/>
        <v>268</v>
      </c>
      <c r="I15">
        <v>103</v>
      </c>
      <c r="J15">
        <v>68</v>
      </c>
      <c r="K15">
        <v>4</v>
      </c>
      <c r="L15">
        <v>0</v>
      </c>
      <c r="M15">
        <v>0</v>
      </c>
      <c r="N15">
        <v>0</v>
      </c>
      <c r="O15">
        <v>0</v>
      </c>
      <c r="P15">
        <v>11</v>
      </c>
      <c r="Q15">
        <v>20</v>
      </c>
      <c r="R15">
        <v>165</v>
      </c>
    </row>
    <row r="16" spans="1:20" x14ac:dyDescent="0.3">
      <c r="A16" t="s">
        <v>53</v>
      </c>
      <c r="B16" t="s">
        <v>31</v>
      </c>
      <c r="C16" t="s">
        <v>31</v>
      </c>
      <c r="D16" s="5" t="s">
        <v>31</v>
      </c>
      <c r="E16" s="5" t="s">
        <v>31</v>
      </c>
      <c r="F16" t="s">
        <v>22</v>
      </c>
      <c r="G16" s="4">
        <v>2700</v>
      </c>
      <c r="H16" s="4">
        <f t="shared" si="2"/>
        <v>74</v>
      </c>
      <c r="I16">
        <v>74</v>
      </c>
      <c r="J16">
        <v>5</v>
      </c>
      <c r="K16">
        <v>68</v>
      </c>
      <c r="L16">
        <v>1</v>
      </c>
      <c r="M16">
        <v>0</v>
      </c>
      <c r="N16">
        <v>0</v>
      </c>
      <c r="O16">
        <v>0</v>
      </c>
      <c r="P16">
        <v>11</v>
      </c>
      <c r="Q16">
        <v>11</v>
      </c>
      <c r="R16" s="6"/>
    </row>
    <row r="17" spans="1:18" x14ac:dyDescent="0.3">
      <c r="A17" t="s">
        <v>55</v>
      </c>
      <c r="B17" t="s">
        <v>32</v>
      </c>
      <c r="C17" t="s">
        <v>33</v>
      </c>
      <c r="D17" s="5" t="s">
        <v>31</v>
      </c>
      <c r="E17" s="5" t="s">
        <v>31</v>
      </c>
      <c r="F17" t="s">
        <v>7</v>
      </c>
      <c r="G17">
        <v>3126</v>
      </c>
      <c r="H17">
        <f t="shared" si="2"/>
        <v>290</v>
      </c>
      <c r="I17">
        <v>62</v>
      </c>
      <c r="J17">
        <v>46</v>
      </c>
      <c r="K17">
        <v>3</v>
      </c>
      <c r="L17">
        <v>0</v>
      </c>
      <c r="M17">
        <v>0</v>
      </c>
      <c r="N17">
        <v>0</v>
      </c>
      <c r="O17">
        <v>0</v>
      </c>
      <c r="P17">
        <v>3</v>
      </c>
      <c r="Q17">
        <v>10</v>
      </c>
      <c r="R17">
        <v>228</v>
      </c>
    </row>
    <row r="18" spans="1:18" x14ac:dyDescent="0.3">
      <c r="A18" t="s">
        <v>57</v>
      </c>
      <c r="B18" t="s">
        <v>32</v>
      </c>
      <c r="C18" t="s">
        <v>56</v>
      </c>
      <c r="D18" s="5" t="s">
        <v>31</v>
      </c>
      <c r="E18" s="5" t="s">
        <v>31</v>
      </c>
      <c r="F18" t="s">
        <v>7</v>
      </c>
      <c r="G18">
        <v>2685</v>
      </c>
      <c r="H18">
        <f t="shared" si="2"/>
        <v>413</v>
      </c>
      <c r="I18">
        <v>106</v>
      </c>
      <c r="J18">
        <v>81</v>
      </c>
      <c r="K18">
        <v>8</v>
      </c>
      <c r="L18">
        <v>0</v>
      </c>
      <c r="M18">
        <v>0</v>
      </c>
      <c r="N18">
        <v>0</v>
      </c>
      <c r="O18">
        <v>0</v>
      </c>
      <c r="P18">
        <v>6</v>
      </c>
      <c r="Q18">
        <v>11</v>
      </c>
      <c r="R18">
        <v>307</v>
      </c>
    </row>
    <row r="19" spans="1:18" x14ac:dyDescent="0.3">
      <c r="A19" t="s">
        <v>58</v>
      </c>
      <c r="B19" t="s">
        <v>32</v>
      </c>
      <c r="C19" t="s">
        <v>43</v>
      </c>
      <c r="D19" s="5" t="s">
        <v>31</v>
      </c>
      <c r="E19" s="5" t="s">
        <v>31</v>
      </c>
      <c r="F19" t="s">
        <v>7</v>
      </c>
      <c r="G19">
        <v>2563</v>
      </c>
      <c r="H19">
        <f t="shared" si="2"/>
        <v>263</v>
      </c>
      <c r="I19">
        <v>123</v>
      </c>
      <c r="J19">
        <v>86</v>
      </c>
      <c r="K19">
        <v>16</v>
      </c>
      <c r="L19">
        <v>0</v>
      </c>
      <c r="M19">
        <v>0</v>
      </c>
      <c r="N19">
        <v>0</v>
      </c>
      <c r="O19">
        <v>0</v>
      </c>
      <c r="P19">
        <v>8</v>
      </c>
      <c r="Q19">
        <v>13</v>
      </c>
      <c r="R19">
        <v>140</v>
      </c>
    </row>
    <row r="20" spans="1:18" x14ac:dyDescent="0.3">
      <c r="A20" t="s">
        <v>59</v>
      </c>
      <c r="B20" t="s">
        <v>29</v>
      </c>
      <c r="C20" s="6"/>
      <c r="D20" s="5" t="s">
        <v>31</v>
      </c>
      <c r="E20" s="5" t="s">
        <v>31</v>
      </c>
      <c r="F20" t="s">
        <v>7</v>
      </c>
      <c r="G20">
        <v>2093</v>
      </c>
      <c r="H20">
        <f t="shared" si="2"/>
        <v>102</v>
      </c>
      <c r="I20">
        <v>38</v>
      </c>
      <c r="J20">
        <v>27</v>
      </c>
      <c r="K20">
        <v>3</v>
      </c>
      <c r="L20">
        <v>0</v>
      </c>
      <c r="M20">
        <v>0</v>
      </c>
      <c r="N20">
        <v>0</v>
      </c>
      <c r="O20">
        <v>0</v>
      </c>
      <c r="P20">
        <v>1</v>
      </c>
      <c r="Q20">
        <v>7</v>
      </c>
      <c r="R20">
        <v>64</v>
      </c>
    </row>
    <row r="21" spans="1:18" x14ac:dyDescent="0.3">
      <c r="A21" t="s">
        <v>60</v>
      </c>
      <c r="B21" t="s">
        <v>61</v>
      </c>
      <c r="C21" t="s">
        <v>62</v>
      </c>
      <c r="D21" s="5" t="s">
        <v>31</v>
      </c>
      <c r="E21" s="5" t="s">
        <v>31</v>
      </c>
      <c r="F21" t="s">
        <v>7</v>
      </c>
      <c r="G21">
        <v>2855</v>
      </c>
      <c r="H21">
        <f t="shared" si="2"/>
        <v>143</v>
      </c>
      <c r="I21">
        <v>70</v>
      </c>
      <c r="J21">
        <v>58</v>
      </c>
      <c r="K21">
        <v>3</v>
      </c>
      <c r="L21">
        <v>0</v>
      </c>
      <c r="M21">
        <v>0</v>
      </c>
      <c r="N21">
        <v>0</v>
      </c>
      <c r="O21">
        <v>0</v>
      </c>
      <c r="P21">
        <v>0</v>
      </c>
      <c r="Q21">
        <v>9</v>
      </c>
      <c r="R21">
        <v>73</v>
      </c>
    </row>
    <row r="22" spans="1:18" x14ac:dyDescent="0.3">
      <c r="A22" t="s">
        <v>63</v>
      </c>
      <c r="B22" t="s">
        <v>32</v>
      </c>
      <c r="C22" t="s">
        <v>56</v>
      </c>
      <c r="D22" s="5" t="s">
        <v>31</v>
      </c>
      <c r="E22" s="5" t="s">
        <v>31</v>
      </c>
      <c r="F22" t="s">
        <v>7</v>
      </c>
      <c r="G22">
        <v>2984</v>
      </c>
      <c r="H22">
        <f t="shared" si="2"/>
        <v>385</v>
      </c>
      <c r="I22">
        <v>138</v>
      </c>
      <c r="J22">
        <v>110</v>
      </c>
      <c r="K22">
        <v>5</v>
      </c>
      <c r="L22">
        <v>0</v>
      </c>
      <c r="M22">
        <v>0</v>
      </c>
      <c r="N22">
        <v>0</v>
      </c>
      <c r="O22">
        <v>0</v>
      </c>
      <c r="P22">
        <v>12</v>
      </c>
      <c r="Q22">
        <v>11</v>
      </c>
      <c r="R22">
        <v>247</v>
      </c>
    </row>
    <row r="23" spans="1:18" x14ac:dyDescent="0.3">
      <c r="A23" t="s">
        <v>64</v>
      </c>
      <c r="B23" t="s">
        <v>65</v>
      </c>
      <c r="C23" t="s">
        <v>43</v>
      </c>
      <c r="D23" s="5" t="s">
        <v>31</v>
      </c>
      <c r="E23" s="5" t="s">
        <v>31</v>
      </c>
      <c r="F23" t="s">
        <v>7</v>
      </c>
      <c r="G23">
        <v>2298</v>
      </c>
      <c r="H23">
        <f t="shared" si="2"/>
        <v>689</v>
      </c>
      <c r="I23">
        <v>151</v>
      </c>
      <c r="J23">
        <v>113</v>
      </c>
      <c r="K23">
        <v>17</v>
      </c>
      <c r="L23">
        <v>0</v>
      </c>
      <c r="M23">
        <v>1</v>
      </c>
      <c r="N23">
        <v>0</v>
      </c>
      <c r="O23">
        <v>0</v>
      </c>
      <c r="P23">
        <v>15</v>
      </c>
      <c r="Q23">
        <v>5</v>
      </c>
      <c r="R23">
        <v>538</v>
      </c>
    </row>
    <row r="24" spans="1:18" x14ac:dyDescent="0.3">
      <c r="A24" t="s">
        <v>66</v>
      </c>
      <c r="B24" t="s">
        <v>61</v>
      </c>
      <c r="C24" t="s">
        <v>31</v>
      </c>
      <c r="D24" s="5" t="s">
        <v>31</v>
      </c>
      <c r="E24" s="5" t="s">
        <v>31</v>
      </c>
      <c r="F24" t="s">
        <v>7</v>
      </c>
      <c r="G24">
        <v>2984</v>
      </c>
      <c r="H24">
        <f t="shared" si="2"/>
        <v>576</v>
      </c>
      <c r="I24">
        <v>198</v>
      </c>
      <c r="J24">
        <v>140</v>
      </c>
      <c r="K24">
        <v>25</v>
      </c>
      <c r="L24">
        <v>1</v>
      </c>
      <c r="M24">
        <v>0</v>
      </c>
      <c r="N24">
        <v>0</v>
      </c>
      <c r="O24">
        <v>0</v>
      </c>
      <c r="P24">
        <v>19</v>
      </c>
      <c r="Q24">
        <v>14</v>
      </c>
      <c r="R24">
        <v>378</v>
      </c>
    </row>
    <row r="25" spans="1:18" x14ac:dyDescent="0.3">
      <c r="A25" t="s">
        <v>67</v>
      </c>
      <c r="B25" t="s">
        <v>29</v>
      </c>
      <c r="C25" t="s">
        <v>27</v>
      </c>
      <c r="D25" s="5" t="s">
        <v>31</v>
      </c>
      <c r="E25" s="5" t="s">
        <v>31</v>
      </c>
      <c r="F25" t="s">
        <v>7</v>
      </c>
      <c r="G25">
        <v>2379</v>
      </c>
      <c r="H25">
        <f t="shared" si="2"/>
        <v>311</v>
      </c>
      <c r="I25">
        <v>77</v>
      </c>
      <c r="J25">
        <v>66</v>
      </c>
      <c r="K25">
        <v>6</v>
      </c>
      <c r="L25">
        <v>0</v>
      </c>
      <c r="M25">
        <v>0</v>
      </c>
      <c r="N25">
        <v>0</v>
      </c>
      <c r="O25">
        <v>0</v>
      </c>
      <c r="P25">
        <v>1</v>
      </c>
      <c r="Q25">
        <v>4</v>
      </c>
      <c r="R25">
        <v>234</v>
      </c>
    </row>
    <row r="26" spans="1:18" x14ac:dyDescent="0.3">
      <c r="A26" t="s">
        <v>68</v>
      </c>
      <c r="B26" t="s">
        <v>32</v>
      </c>
      <c r="C26" t="s">
        <v>31</v>
      </c>
      <c r="D26" s="5" t="s">
        <v>31</v>
      </c>
      <c r="E26" s="5" t="s">
        <v>31</v>
      </c>
      <c r="F26" t="s">
        <v>7</v>
      </c>
      <c r="G26">
        <v>3309</v>
      </c>
      <c r="H26">
        <f t="shared" si="2"/>
        <v>283</v>
      </c>
      <c r="I26">
        <v>129</v>
      </c>
      <c r="J26">
        <v>92</v>
      </c>
      <c r="K26">
        <v>11</v>
      </c>
      <c r="L26">
        <v>1</v>
      </c>
      <c r="M26">
        <v>0</v>
      </c>
      <c r="N26">
        <v>0</v>
      </c>
      <c r="O26">
        <v>0</v>
      </c>
      <c r="P26">
        <v>11</v>
      </c>
      <c r="Q26">
        <v>14</v>
      </c>
      <c r="R26">
        <v>154</v>
      </c>
    </row>
    <row r="27" spans="1:18" x14ac:dyDescent="0.3">
      <c r="A27" t="s">
        <v>69</v>
      </c>
      <c r="B27" t="s">
        <v>32</v>
      </c>
      <c r="C27" t="s">
        <v>43</v>
      </c>
      <c r="D27" s="5" t="s">
        <v>31</v>
      </c>
      <c r="E27" s="5" t="s">
        <v>31</v>
      </c>
      <c r="F27" t="s">
        <v>7</v>
      </c>
      <c r="G27">
        <v>2474</v>
      </c>
      <c r="H27">
        <f t="shared" si="2"/>
        <v>665</v>
      </c>
      <c r="I27">
        <v>85</v>
      </c>
      <c r="J27">
        <v>58</v>
      </c>
      <c r="K27">
        <v>14</v>
      </c>
      <c r="L27">
        <v>0</v>
      </c>
      <c r="M27">
        <v>0</v>
      </c>
      <c r="N27">
        <v>0</v>
      </c>
      <c r="O27">
        <v>0</v>
      </c>
      <c r="P27">
        <v>6</v>
      </c>
      <c r="Q27">
        <v>4</v>
      </c>
      <c r="R27">
        <v>580</v>
      </c>
    </row>
    <row r="28" spans="1:18" x14ac:dyDescent="0.3">
      <c r="A28" t="s">
        <v>70</v>
      </c>
      <c r="B28" t="s">
        <v>32</v>
      </c>
      <c r="C28" t="s">
        <v>71</v>
      </c>
      <c r="D28" s="5" t="s">
        <v>31</v>
      </c>
      <c r="E28" s="5" t="s">
        <v>31</v>
      </c>
      <c r="F28" t="s">
        <v>7</v>
      </c>
      <c r="G28">
        <v>3434</v>
      </c>
      <c r="H28">
        <f t="shared" si="2"/>
        <v>236</v>
      </c>
      <c r="I28">
        <v>94</v>
      </c>
      <c r="J28">
        <v>70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23</v>
      </c>
      <c r="R28">
        <v>142</v>
      </c>
    </row>
    <row r="29" spans="1:18" x14ac:dyDescent="0.3">
      <c r="A29" t="s">
        <v>72</v>
      </c>
      <c r="B29" t="s">
        <v>26</v>
      </c>
      <c r="C29" t="s">
        <v>73</v>
      </c>
      <c r="D29" s="5" t="s">
        <v>31</v>
      </c>
      <c r="E29" s="5" t="s">
        <v>31</v>
      </c>
      <c r="F29" t="s">
        <v>7</v>
      </c>
      <c r="G29">
        <v>2291</v>
      </c>
      <c r="H29">
        <f t="shared" si="2"/>
        <v>230</v>
      </c>
      <c r="I29">
        <v>85</v>
      </c>
      <c r="J29">
        <v>72</v>
      </c>
      <c r="K29">
        <v>3</v>
      </c>
      <c r="L29">
        <v>0</v>
      </c>
      <c r="M29">
        <v>0</v>
      </c>
      <c r="N29">
        <v>0</v>
      </c>
      <c r="O29">
        <v>0</v>
      </c>
      <c r="P29">
        <v>2</v>
      </c>
      <c r="Q29">
        <v>8</v>
      </c>
      <c r="R29">
        <v>145</v>
      </c>
    </row>
    <row r="30" spans="1:18" x14ac:dyDescent="0.3">
      <c r="A30" t="s">
        <v>74</v>
      </c>
      <c r="B30" t="s">
        <v>32</v>
      </c>
      <c r="C30" t="s">
        <v>56</v>
      </c>
      <c r="D30" s="5" t="s">
        <v>31</v>
      </c>
      <c r="E30" s="5" t="s">
        <v>31</v>
      </c>
      <c r="F30" t="s">
        <v>7</v>
      </c>
      <c r="G30">
        <v>2099</v>
      </c>
      <c r="H30">
        <f t="shared" si="2"/>
        <v>289</v>
      </c>
      <c r="I30">
        <v>96</v>
      </c>
      <c r="J30">
        <v>73</v>
      </c>
      <c r="K30">
        <v>4</v>
      </c>
      <c r="L30">
        <v>0</v>
      </c>
      <c r="M30">
        <v>0</v>
      </c>
      <c r="N30">
        <v>0</v>
      </c>
      <c r="O30">
        <v>0</v>
      </c>
      <c r="P30">
        <v>10</v>
      </c>
      <c r="Q30">
        <v>9</v>
      </c>
      <c r="R30">
        <v>193</v>
      </c>
    </row>
    <row r="31" spans="1:18" x14ac:dyDescent="0.3">
      <c r="A31" t="s">
        <v>75</v>
      </c>
      <c r="B31" t="s">
        <v>31</v>
      </c>
      <c r="C31" t="s">
        <v>31</v>
      </c>
      <c r="D31" s="5" t="s">
        <v>31</v>
      </c>
      <c r="E31" s="5" t="s">
        <v>31</v>
      </c>
      <c r="F31" t="s">
        <v>22</v>
      </c>
      <c r="G31" s="4">
        <v>2000</v>
      </c>
      <c r="H31" s="4">
        <f t="shared" si="2"/>
        <v>99</v>
      </c>
      <c r="I31">
        <v>99</v>
      </c>
      <c r="J31">
        <v>82</v>
      </c>
      <c r="K31">
        <v>10</v>
      </c>
      <c r="L31">
        <v>0</v>
      </c>
      <c r="M31">
        <v>0</v>
      </c>
      <c r="N31">
        <v>1</v>
      </c>
      <c r="O31">
        <v>0</v>
      </c>
      <c r="P31">
        <v>0</v>
      </c>
      <c r="Q31">
        <v>6</v>
      </c>
      <c r="R31" s="6"/>
    </row>
    <row r="32" spans="1:18" x14ac:dyDescent="0.3">
      <c r="A32" t="s">
        <v>76</v>
      </c>
      <c r="B32" t="s">
        <v>32</v>
      </c>
      <c r="C32" t="s">
        <v>43</v>
      </c>
      <c r="D32" s="5" t="s">
        <v>31</v>
      </c>
      <c r="E32" s="5" t="s">
        <v>31</v>
      </c>
      <c r="F32" t="s">
        <v>7</v>
      </c>
      <c r="G32">
        <v>1993</v>
      </c>
      <c r="H32">
        <f t="shared" si="2"/>
        <v>337</v>
      </c>
      <c r="I32">
        <v>106</v>
      </c>
      <c r="J32">
        <v>73</v>
      </c>
      <c r="K32">
        <v>10</v>
      </c>
      <c r="L32">
        <v>0</v>
      </c>
      <c r="M32">
        <v>0</v>
      </c>
      <c r="N32">
        <v>0</v>
      </c>
      <c r="O32">
        <v>0</v>
      </c>
      <c r="P32">
        <v>5</v>
      </c>
      <c r="Q32">
        <v>8</v>
      </c>
      <c r="R32">
        <v>231</v>
      </c>
    </row>
    <row r="33" spans="1:18" x14ac:dyDescent="0.3">
      <c r="A33" t="s">
        <v>77</v>
      </c>
      <c r="B33" t="s">
        <v>65</v>
      </c>
      <c r="C33" t="s">
        <v>33</v>
      </c>
      <c r="D33" s="5" t="s">
        <v>56</v>
      </c>
      <c r="E33" s="5" t="s">
        <v>43</v>
      </c>
      <c r="F33" t="s">
        <v>7</v>
      </c>
      <c r="G33">
        <v>3583</v>
      </c>
      <c r="H33">
        <f t="shared" si="2"/>
        <v>929</v>
      </c>
      <c r="I33">
        <v>223</v>
      </c>
      <c r="J33">
        <v>149</v>
      </c>
      <c r="K33">
        <v>32</v>
      </c>
      <c r="L33">
        <v>3</v>
      </c>
      <c r="M33">
        <v>0</v>
      </c>
      <c r="N33">
        <v>0</v>
      </c>
      <c r="O33">
        <v>0</v>
      </c>
      <c r="P33">
        <v>23</v>
      </c>
      <c r="Q33">
        <v>17</v>
      </c>
      <c r="R33">
        <v>706</v>
      </c>
    </row>
    <row r="34" spans="1:18" x14ac:dyDescent="0.3">
      <c r="A34" t="s">
        <v>79</v>
      </c>
      <c r="B34" t="s">
        <v>32</v>
      </c>
      <c r="C34" t="s">
        <v>71</v>
      </c>
      <c r="D34" s="5" t="s">
        <v>31</v>
      </c>
      <c r="E34" s="5" t="s">
        <v>31</v>
      </c>
      <c r="F34" t="s">
        <v>82</v>
      </c>
      <c r="G34">
        <v>2681</v>
      </c>
      <c r="H34">
        <f t="shared" si="2"/>
        <v>115</v>
      </c>
      <c r="I34">
        <v>52</v>
      </c>
      <c r="J34">
        <v>31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21</v>
      </c>
      <c r="R34">
        <v>63</v>
      </c>
    </row>
    <row r="35" spans="1:18" x14ac:dyDescent="0.3">
      <c r="A35" t="s">
        <v>80</v>
      </c>
      <c r="B35" t="s">
        <v>32</v>
      </c>
      <c r="C35" t="s">
        <v>81</v>
      </c>
      <c r="D35" s="5" t="s">
        <v>31</v>
      </c>
      <c r="E35" s="5" t="s">
        <v>31</v>
      </c>
      <c r="F35" t="s">
        <v>7</v>
      </c>
      <c r="G35">
        <v>2118</v>
      </c>
      <c r="H35">
        <f t="shared" si="2"/>
        <v>393</v>
      </c>
      <c r="I35">
        <v>111</v>
      </c>
      <c r="J35">
        <v>88</v>
      </c>
      <c r="K35">
        <v>6</v>
      </c>
      <c r="L35">
        <v>1</v>
      </c>
      <c r="M35">
        <v>0</v>
      </c>
      <c r="N35">
        <v>0</v>
      </c>
      <c r="O35">
        <v>0</v>
      </c>
      <c r="P35">
        <v>10</v>
      </c>
      <c r="Q35">
        <v>6</v>
      </c>
      <c r="R35">
        <v>282</v>
      </c>
    </row>
    <row r="36" spans="1:18" x14ac:dyDescent="0.3">
      <c r="A36" t="s">
        <v>85</v>
      </c>
      <c r="B36" t="s">
        <v>29</v>
      </c>
      <c r="C36" t="s">
        <v>28</v>
      </c>
      <c r="D36" s="5" t="s">
        <v>31</v>
      </c>
      <c r="E36" s="5" t="s">
        <v>31</v>
      </c>
      <c r="F36" t="s">
        <v>7</v>
      </c>
      <c r="G36">
        <v>2219</v>
      </c>
      <c r="H36">
        <f t="shared" si="2"/>
        <v>370</v>
      </c>
      <c r="I36">
        <v>112</v>
      </c>
      <c r="J36">
        <v>80</v>
      </c>
      <c r="K36">
        <v>6</v>
      </c>
      <c r="L36">
        <v>8</v>
      </c>
      <c r="M36">
        <v>0</v>
      </c>
      <c r="N36">
        <v>0</v>
      </c>
      <c r="O36">
        <v>0</v>
      </c>
      <c r="P36">
        <v>3</v>
      </c>
      <c r="Q36">
        <v>15</v>
      </c>
      <c r="R36">
        <v>258</v>
      </c>
    </row>
    <row r="37" spans="1:18" x14ac:dyDescent="0.3">
      <c r="A37" t="s">
        <v>83</v>
      </c>
      <c r="B37" t="s">
        <v>61</v>
      </c>
      <c r="C37" t="s">
        <v>84</v>
      </c>
      <c r="D37" s="5" t="s">
        <v>31</v>
      </c>
      <c r="E37" s="5" t="s">
        <v>31</v>
      </c>
      <c r="F37" t="s">
        <v>7</v>
      </c>
      <c r="G37">
        <v>2082</v>
      </c>
      <c r="H37">
        <f t="shared" si="2"/>
        <v>303</v>
      </c>
      <c r="I37">
        <v>61</v>
      </c>
      <c r="J37">
        <v>40</v>
      </c>
      <c r="K37">
        <v>7</v>
      </c>
      <c r="L37">
        <v>3</v>
      </c>
      <c r="M37">
        <v>0</v>
      </c>
      <c r="N37">
        <v>0</v>
      </c>
      <c r="O37">
        <v>0</v>
      </c>
      <c r="P37">
        <v>5</v>
      </c>
      <c r="Q37">
        <v>6</v>
      </c>
      <c r="R37">
        <v>242</v>
      </c>
    </row>
    <row r="38" spans="1:18" x14ac:dyDescent="0.3">
      <c r="D38" s="5"/>
      <c r="E38" s="5"/>
    </row>
    <row r="39" spans="1:18" x14ac:dyDescent="0.3">
      <c r="D39" s="5"/>
      <c r="E39" s="5"/>
    </row>
    <row r="40" spans="1:18" x14ac:dyDescent="0.3">
      <c r="D40" s="5"/>
      <c r="E40" s="5"/>
    </row>
    <row r="41" spans="1:18" x14ac:dyDescent="0.3">
      <c r="D41" s="5"/>
      <c r="E41" s="5"/>
    </row>
    <row r="42" spans="1:18" x14ac:dyDescent="0.3">
      <c r="D42" s="5"/>
      <c r="E42" s="5"/>
    </row>
    <row r="43" spans="1:18" x14ac:dyDescent="0.3">
      <c r="D43" s="5"/>
      <c r="E43" s="5"/>
    </row>
    <row r="44" spans="1:18" x14ac:dyDescent="0.3">
      <c r="D44" s="5"/>
      <c r="E44" s="5"/>
    </row>
    <row r="45" spans="1:18" x14ac:dyDescent="0.3">
      <c r="D45" s="5"/>
      <c r="E45" s="5"/>
    </row>
    <row r="46" spans="1:18" x14ac:dyDescent="0.3">
      <c r="D46" s="5"/>
      <c r="E46" s="5"/>
    </row>
    <row r="47" spans="1:18" x14ac:dyDescent="0.3">
      <c r="D47" s="5"/>
      <c r="E47" s="5"/>
    </row>
    <row r="48" spans="1:18" x14ac:dyDescent="0.3">
      <c r="D48" s="5"/>
      <c r="E48" s="5"/>
    </row>
    <row r="49" spans="4:5" x14ac:dyDescent="0.3">
      <c r="D49" s="5"/>
      <c r="E49" s="5"/>
    </row>
    <row r="50" spans="4:5" x14ac:dyDescent="0.3">
      <c r="D50" s="5"/>
      <c r="E50" s="5"/>
    </row>
    <row r="51" spans="4:5" x14ac:dyDescent="0.3">
      <c r="D51" s="5"/>
      <c r="E51" s="5"/>
    </row>
    <row r="52" spans="4:5" x14ac:dyDescent="0.3">
      <c r="D52" s="5"/>
      <c r="E52" s="5"/>
    </row>
    <row r="53" spans="4:5" x14ac:dyDescent="0.3">
      <c r="D53" s="5"/>
      <c r="E53" s="5"/>
    </row>
    <row r="54" spans="4:5" x14ac:dyDescent="0.3">
      <c r="D54" s="5"/>
      <c r="E54" s="5"/>
    </row>
    <row r="55" spans="4:5" x14ac:dyDescent="0.3">
      <c r="E55" s="5"/>
    </row>
    <row r="56" spans="4:5" x14ac:dyDescent="0.3">
      <c r="E56" s="5"/>
    </row>
    <row r="57" spans="4:5" x14ac:dyDescent="0.3">
      <c r="E57" s="5"/>
    </row>
    <row r="58" spans="4:5" x14ac:dyDescent="0.3">
      <c r="E58" s="5"/>
    </row>
    <row r="59" spans="4:5" x14ac:dyDescent="0.3">
      <c r="E59" s="5"/>
    </row>
    <row r="60" spans="4:5" x14ac:dyDescent="0.3">
      <c r="E60" s="5"/>
    </row>
    <row r="61" spans="4:5" x14ac:dyDescent="0.3">
      <c r="E61" s="5"/>
    </row>
    <row r="62" spans="4:5" x14ac:dyDescent="0.3">
      <c r="E62" s="5"/>
    </row>
    <row r="63" spans="4:5" x14ac:dyDescent="0.3">
      <c r="E63" s="5"/>
    </row>
    <row r="64" spans="4:5" x14ac:dyDescent="0.3">
      <c r="E64" s="5"/>
    </row>
    <row r="65" spans="5:5" x14ac:dyDescent="0.3">
      <c r="E65" s="5"/>
    </row>
    <row r="66" spans="5:5" x14ac:dyDescent="0.3">
      <c r="E66" s="5"/>
    </row>
    <row r="67" spans="5:5" x14ac:dyDescent="0.3">
      <c r="E67" s="5"/>
    </row>
  </sheetData>
  <mergeCells count="1">
    <mergeCell ref="A1:R1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Facebook KPI's</vt:lpstr>
      <vt:lpstr>Instagram KPI's </vt:lpstr>
      <vt:lpstr>Twitter KPI's</vt:lpstr>
      <vt:lpstr>LinkedIn</vt:lpstr>
      <vt:lpstr>YouTube</vt:lpstr>
      <vt:lpstr>GS Instagram - 2020</vt:lpstr>
      <vt:lpstr>WBC Instagram - 2020  Modified</vt:lpstr>
      <vt:lpstr>Facebook Post - Enagement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Forsberg</dc:creator>
  <cp:lastModifiedBy>Nick Forsberg</cp:lastModifiedBy>
  <dcterms:created xsi:type="dcterms:W3CDTF">2020-11-30T19:10:28Z</dcterms:created>
  <dcterms:modified xsi:type="dcterms:W3CDTF">2021-04-09T15:12:58Z</dcterms:modified>
</cp:coreProperties>
</file>